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Fact Book\Data\Financial Aid\"/>
    </mc:Choice>
  </mc:AlternateContent>
  <xr:revisionPtr revIDLastSave="0" documentId="13_ncr:1_{370523B0-7B05-4198-A187-60BF02E984C8}" xr6:coauthVersionLast="47" xr6:coauthVersionMax="47" xr10:uidLastSave="{00000000-0000-0000-0000-000000000000}"/>
  <bookViews>
    <workbookView xWindow="30" yWindow="0" windowWidth="21570" windowHeight="12780" xr2:uid="{00000000-000D-0000-FFFF-FFFF00000000}"/>
  </bookViews>
  <sheets>
    <sheet name="Aid to UG" sheetId="4" r:id="rId1"/>
    <sheet name="Pivot" sheetId="3" state="hidden" r:id="rId2"/>
    <sheet name="Data_7-17-2014" sheetId="1" state="hidden" r:id="rId3"/>
    <sheet name="Clean Data" sheetId="2" state="hidden" r:id="rId4"/>
  </sheets>
  <calcPr calcId="191029" concurrentCalc="0"/>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4" l="1"/>
  <c r="S41" i="4"/>
  <c r="S39" i="4"/>
  <c r="S35" i="4"/>
  <c r="S21" i="4"/>
  <c r="S19" i="4"/>
  <c r="S15" i="4"/>
  <c r="S13" i="4"/>
  <c r="S9" i="4"/>
  <c r="S7" i="4"/>
  <c r="R21" i="4"/>
  <c r="R19" i="4"/>
  <c r="R15" i="4"/>
  <c r="R13" i="4"/>
  <c r="R9" i="4"/>
  <c r="R7" i="4"/>
  <c r="R41" i="4"/>
  <c r="R39" i="4"/>
  <c r="R33" i="4"/>
  <c r="R35" i="4"/>
  <c r="Q41" i="4"/>
  <c r="P41" i="4"/>
  <c r="O41" i="4"/>
  <c r="N41" i="4"/>
  <c r="M41" i="4"/>
  <c r="Q35" i="4"/>
  <c r="P35" i="4"/>
  <c r="O35" i="4"/>
  <c r="N35" i="4"/>
  <c r="M35" i="4"/>
  <c r="L35" i="4"/>
  <c r="K35" i="4"/>
  <c r="J35" i="4"/>
  <c r="I35" i="4"/>
  <c r="H35" i="4"/>
  <c r="G35" i="4"/>
  <c r="F35" i="4"/>
  <c r="E35" i="4"/>
  <c r="D35" i="4"/>
  <c r="C35" i="4"/>
  <c r="B35" i="4"/>
  <c r="Q21" i="4"/>
  <c r="P21" i="4"/>
  <c r="O21" i="4"/>
  <c r="N21" i="4"/>
  <c r="M21" i="4"/>
  <c r="L21" i="4"/>
  <c r="K21" i="4"/>
  <c r="J21" i="4"/>
  <c r="I21" i="4"/>
  <c r="H21" i="4"/>
  <c r="G21" i="4"/>
  <c r="F21" i="4"/>
  <c r="E21" i="4"/>
  <c r="D21" i="4"/>
  <c r="C21" i="4"/>
  <c r="B21" i="4"/>
  <c r="Q15" i="4"/>
  <c r="P15" i="4"/>
  <c r="O15" i="4"/>
  <c r="N15" i="4"/>
  <c r="M15" i="4"/>
  <c r="L15" i="4"/>
  <c r="K15" i="4"/>
  <c r="J15" i="4"/>
  <c r="I15" i="4"/>
  <c r="H15" i="4"/>
  <c r="G15" i="4"/>
  <c r="F15" i="4"/>
  <c r="E15" i="4"/>
  <c r="D15" i="4"/>
  <c r="C15" i="4"/>
  <c r="B15" i="4"/>
  <c r="M9" i="4"/>
  <c r="N9" i="4"/>
  <c r="O9" i="4"/>
  <c r="Q39" i="4"/>
  <c r="P39" i="4"/>
  <c r="O39" i="4"/>
  <c r="N39" i="4"/>
  <c r="M39" i="4"/>
  <c r="Q33" i="4"/>
  <c r="P33" i="4"/>
  <c r="O33" i="4"/>
  <c r="N33" i="4"/>
  <c r="M33" i="4"/>
  <c r="L33" i="4"/>
  <c r="K33" i="4"/>
  <c r="J33" i="4"/>
  <c r="I33" i="4"/>
  <c r="H33" i="4"/>
  <c r="G33" i="4"/>
  <c r="F33" i="4"/>
  <c r="E33" i="4"/>
  <c r="D33" i="4"/>
  <c r="C33" i="4"/>
  <c r="B33" i="4"/>
  <c r="Q19" i="4"/>
  <c r="P19" i="4"/>
  <c r="O19" i="4"/>
  <c r="N19" i="4"/>
  <c r="M19" i="4"/>
  <c r="L19" i="4"/>
  <c r="K19" i="4"/>
  <c r="J19" i="4"/>
  <c r="I19" i="4"/>
  <c r="H19" i="4"/>
  <c r="G19" i="4"/>
  <c r="F19" i="4"/>
  <c r="E19" i="4"/>
  <c r="D19" i="4"/>
  <c r="C19" i="4"/>
  <c r="B19" i="4"/>
  <c r="Q13" i="4"/>
  <c r="P13" i="4"/>
  <c r="O13" i="4"/>
  <c r="N13" i="4"/>
  <c r="M13" i="4"/>
  <c r="L13" i="4"/>
  <c r="K13" i="4"/>
  <c r="J13" i="4"/>
  <c r="I13" i="4"/>
  <c r="H13" i="4"/>
  <c r="G13" i="4"/>
  <c r="F13" i="4"/>
  <c r="E13" i="4"/>
  <c r="D13" i="4"/>
  <c r="C13" i="4"/>
  <c r="B13" i="4"/>
  <c r="L7" i="4"/>
  <c r="M7" i="4"/>
  <c r="N7" i="4"/>
  <c r="P9" i="4"/>
  <c r="P7" i="4"/>
  <c r="O7" i="4"/>
  <c r="Q9" i="4"/>
  <c r="Q7" i="4"/>
  <c r="C9" i="4"/>
  <c r="B9" i="4"/>
  <c r="C7" i="4"/>
  <c r="B7" i="4"/>
  <c r="L9" i="4"/>
  <c r="J9" i="4"/>
  <c r="J7" i="4"/>
  <c r="K9" i="4"/>
  <c r="K7" i="4"/>
  <c r="I9" i="4"/>
  <c r="I7" i="4"/>
  <c r="E7" i="4"/>
  <c r="F7" i="4"/>
  <c r="G7" i="4"/>
  <c r="H7" i="4"/>
  <c r="D7" i="4"/>
  <c r="E9" i="4"/>
  <c r="F9" i="4"/>
  <c r="G9" i="4"/>
  <c r="H9" i="4"/>
  <c r="D9" i="4"/>
</calcChain>
</file>

<file path=xl/sharedStrings.xml><?xml version="1.0" encoding="utf-8"?>
<sst xmlns="http://schemas.openxmlformats.org/spreadsheetml/2006/main" count="512" uniqueCount="135">
  <si>
    <t>UnitID</t>
  </si>
  <si>
    <t>Institution Name</t>
  </si>
  <si>
    <t>Total number of undergraduates - financial aid cohort (SFA1213)</t>
  </si>
  <si>
    <t>Number of undergraduate students receiving federal  state  local  institutional or other sources of grant aid (SFA1213)</t>
  </si>
  <si>
    <t>Percent of undergraduate students receiving federal  state  local  institutional or other sources of grant aid (SFA1213)</t>
  </si>
  <si>
    <t>Total amount of federal  state  local  institutional or other sources of grant aid dollars received by undergraduate students (SFA1213)</t>
  </si>
  <si>
    <t>Average amount of federal  state  local  institutional or other sources of grant aid dollars received by undergraduate students (SFA1213)</t>
  </si>
  <si>
    <t>Number of undergraduate students receiving Pell grants (SFA1213)</t>
  </si>
  <si>
    <t>Percent of undergraduate students receiving Pell grants (SFA1213)</t>
  </si>
  <si>
    <t>Total amount of Pell grant aid received by undergraduate students (SFA1213)</t>
  </si>
  <si>
    <t>Average amount Pell grant aid received by undergraduate students (SFA1213)</t>
  </si>
  <si>
    <t>Number of undergraduate students receiving Federal student loans (SFA1213)</t>
  </si>
  <si>
    <t>Percent of undergraduate students receiving Federal student loans (SFA1213)</t>
  </si>
  <si>
    <t>Total amount of Federal student loan aid received by undergraduate students (SFA1213)</t>
  </si>
  <si>
    <t>Average amount of Federal student loan aid received by undergraduate students (SFA1213)</t>
  </si>
  <si>
    <t>Total number of undergraduates - financial aid cohort (SFA1112_RV)</t>
  </si>
  <si>
    <t>Number of undergraduate students receiving federal  state  local  institutional or other sources of grant aid (SFA1112_RV)</t>
  </si>
  <si>
    <t>Percent of undergraduate students receiving federal  state  local  institutional or other sources of grant aid (SFA1112_RV)</t>
  </si>
  <si>
    <t>Total amount of federal  state  local  institutional or other sources of grant aid dollars received by undergraduate students (SFA1112_RV)</t>
  </si>
  <si>
    <t>Average amount of federal  state  local  institutional or other sources of grant aid dollars received by undergraduate students (SFA1112_RV)</t>
  </si>
  <si>
    <t>Number of undergraduate students receiving Pell grants (SFA1112_RV)</t>
  </si>
  <si>
    <t>Percent of undergraduate students receiving Pell grants (SFA1112_RV)</t>
  </si>
  <si>
    <t>Total amount of Pell grant aid received by undergraduate students (SFA1112_RV)</t>
  </si>
  <si>
    <t>Average amount Pell grant aid received by undergraduate students (SFA1112_RV)</t>
  </si>
  <si>
    <t>Number of undergraduate students receiving Federal student loans (SFA1112_RV)</t>
  </si>
  <si>
    <t>Percent of undergraduate students receiving Federal student loans (SFA1112_RV)</t>
  </si>
  <si>
    <t>Total amount of Federal student loan aid received by undergraduate students (SFA1112_RV)</t>
  </si>
  <si>
    <t>Average amount of Federal student loan aid received by undergraduate students (SFA1112_RV)</t>
  </si>
  <si>
    <t>Total number of undergraduates - financial aid cohort (SFA1011_RV)</t>
  </si>
  <si>
    <t>Number of undergraduate students receiving federal  state  local  institutional or other sources of grant aid (SFA1011_RV)</t>
  </si>
  <si>
    <t>Percent of undergraduate students receiving federal  state  local  institutional or other sources of grant aid (SFA1011_RV)</t>
  </si>
  <si>
    <t>Total amount of federal  state  local  institutional or other sources of grant aid dollars received by undergraduate students (SFA1011_RV)</t>
  </si>
  <si>
    <t>Average amount of federal  state  local  institutional or other sources of grant aid dollars received by undergraduate students (SFA1011_RV)</t>
  </si>
  <si>
    <t>Number of undergraduate students receiving Pell grants (SFA1011_RV)</t>
  </si>
  <si>
    <t>Percent of undergraduate students receiving Pell grants (SFA1011_RV)</t>
  </si>
  <si>
    <t>Total amount of Pell grant aid received by undergraduate students (SFA1011_RV)</t>
  </si>
  <si>
    <t>Average amount Pell grant aid received by undergraduate students (SFA1011_RV)</t>
  </si>
  <si>
    <t>Number of undergraduate students receiving Federal student loan aid (SFA1011_RV)</t>
  </si>
  <si>
    <t>Percent of undergraduate students receiving Federal student loan aid (SFA1011_RV)</t>
  </si>
  <si>
    <t>Total amount of Federal student loan aid received by undergraduate students (SFA1011_RV)</t>
  </si>
  <si>
    <t>Average amount of Federal student loan aid received by undergraduate students (SFA1011_RV)</t>
  </si>
  <si>
    <t>Total number of undergraduates - financial aid cohort (SFA0910_RV)</t>
  </si>
  <si>
    <t>Number of undergraduate students receiving federal  state  local  institutional or other sources of grant aid (SFA0910_RV)</t>
  </si>
  <si>
    <t>Percent of undergraduate students receiving federal  state  local  institutional or other sources of grant aid (SFA0910_RV)</t>
  </si>
  <si>
    <t>Total amount of federal  state  local  institutional or other sources of grant aid dollars received by undergraduate students (SFA0910_RV)</t>
  </si>
  <si>
    <t>Average amount of federal  state  local  institutional or other sources of grant aid dollars received by undergraduate students (SFA0910_RV)</t>
  </si>
  <si>
    <t>Number of undergraduate students receiving Pell grants (SFA0910_RV)</t>
  </si>
  <si>
    <t>Percent of undergraduate students receiving Pell grants (SFA0910_RV)</t>
  </si>
  <si>
    <t>Total amount of Pell grant aid received by undergraduate students (SFA0910_RV)</t>
  </si>
  <si>
    <t>Average amount Pell grant aid received by undergraduate students (SFA0910_RV)</t>
  </si>
  <si>
    <t>Number of undergraduate students receiving Federal student loan aid (SFA0910_RV)</t>
  </si>
  <si>
    <t>Percent of undergraduate students receiving Federal student loan aid (SFA0910_RV)</t>
  </si>
  <si>
    <t>Total amount of Federal student loan aid received by undergraduate students (SFA0910_RV)</t>
  </si>
  <si>
    <t>Average amount of Federal student loan aid received by undergraduate students (SFA0910_RV)</t>
  </si>
  <si>
    <t>Total number of undergraduates - financial aid cohort (SFA0809_RV)</t>
  </si>
  <si>
    <t>Number of undergraduate students receiving federal  state  local  institutional or other sources of grant aid (SFA0809_RV)</t>
  </si>
  <si>
    <t>Percent of undergraduate students receiving federal  state  local  institutional or other sources of grant aid (SFA0809_RV)</t>
  </si>
  <si>
    <t>Total amount of federal  state  local  institutional or other sources of grant aid dollars received by undergraduate students (SFA0809_RV)</t>
  </si>
  <si>
    <t>Average amount of federal  state  local  institutional or other sources of grant aid dollars received by undergraduate students (SFA0809_RV)</t>
  </si>
  <si>
    <t>Number of undergraduate students receiving Pell grants (SFA0809_RV)</t>
  </si>
  <si>
    <t>Percent of undergraduate students receiving Pell grants (SFA0809_RV)</t>
  </si>
  <si>
    <t>Total amount of Pell grant aid received by undergraduate students (SFA0809_RV)</t>
  </si>
  <si>
    <t>Average amount Pell grant aid received by undergraduate students (SFA0809_RV)</t>
  </si>
  <si>
    <t>Number of undergraduate students receiving Federal student loan aid (SFA0809_RV)</t>
  </si>
  <si>
    <t>Percent of undergraduate students receiving Federal student loan aid (SFA0809_RV)</t>
  </si>
  <si>
    <t>Total amount of Federal student loan aid received by undergraduate students (SFA0809_RV)</t>
  </si>
  <si>
    <t>Average amount of Federal student loan aid received by undergraduate students (SFA0809_RV)</t>
  </si>
  <si>
    <t>Total number of undergraduates - financial aid cohort (SFA0708)</t>
  </si>
  <si>
    <t>Total grant aid dollars received by undergraduate students (SFA0708)</t>
  </si>
  <si>
    <t>Number of undergraduate students who  received pell grants (SFA0708)</t>
  </si>
  <si>
    <t>Stony Brook University</t>
  </si>
  <si>
    <t>2012-13</t>
  </si>
  <si>
    <t>2011-12</t>
  </si>
  <si>
    <t>2010-11</t>
  </si>
  <si>
    <t>2009-10</t>
  </si>
  <si>
    <t>2008-09</t>
  </si>
  <si>
    <t>2007-08</t>
  </si>
  <si>
    <t>Year</t>
  </si>
  <si>
    <t>Value</t>
  </si>
  <si>
    <t>UG rec any grant aid N</t>
  </si>
  <si>
    <t>UG rec any grant aid Pct</t>
  </si>
  <si>
    <t>UG rec any grant aid Amt</t>
  </si>
  <si>
    <t>UG rec any grant aid Avg</t>
  </si>
  <si>
    <t>Varable</t>
  </si>
  <si>
    <t>Metric</t>
  </si>
  <si>
    <t>Total UG N</t>
  </si>
  <si>
    <t>UG rec Pell N</t>
  </si>
  <si>
    <t>UG rec Pell Pct</t>
  </si>
  <si>
    <t>UG rec Pell Amt</t>
  </si>
  <si>
    <t>UG rec Pell Avg</t>
  </si>
  <si>
    <t>UG rec fed loans N</t>
  </si>
  <si>
    <t>UG rec fed loans Pct</t>
  </si>
  <si>
    <t>UG rec fed loans Amt</t>
  </si>
  <si>
    <t>UG rec fed loans Avg</t>
  </si>
  <si>
    <t>Column Labels</t>
  </si>
  <si>
    <t>Row Labels</t>
  </si>
  <si>
    <t>Sum of Value</t>
  </si>
  <si>
    <t>Number</t>
  </si>
  <si>
    <t>Percent of undergraduates</t>
  </si>
  <si>
    <t>Total amount received</t>
  </si>
  <si>
    <t>Undergraduates receiving federal  state  local  institutional or other sources of grant aid</t>
  </si>
  <si>
    <t>Undergraduates receiving federal loans</t>
  </si>
  <si>
    <t>Avg. amount for those receiving aid</t>
  </si>
  <si>
    <t>2013-14</t>
  </si>
  <si>
    <t>2014-15</t>
  </si>
  <si>
    <t>2015-16</t>
  </si>
  <si>
    <t>2016-17</t>
  </si>
  <si>
    <t>2017-18</t>
  </si>
  <si>
    <r>
      <t>Undergraduate Fall Headcount Enrollment (N)</t>
    </r>
    <r>
      <rPr>
        <vertAlign val="superscript"/>
        <sz val="9"/>
        <color theme="1"/>
        <rFont val="Arial"/>
        <family val="2"/>
      </rPr>
      <t>1</t>
    </r>
  </si>
  <si>
    <t>2: 2006-07 and 2007-08 does not use survey data, it is recreated from administrative records. Data were not comparably collected for all undergraduates until 2008-09.</t>
  </si>
  <si>
    <r>
      <t>Undergraduates receiving federal Pell grants</t>
    </r>
    <r>
      <rPr>
        <b/>
        <vertAlign val="superscript"/>
        <sz val="9"/>
        <color theme="1"/>
        <rFont val="Calibri"/>
        <family val="2"/>
      </rPr>
      <t>3</t>
    </r>
  </si>
  <si>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academic year. Institutional aid for athletics was excluded prior to 2012-13.</t>
  </si>
  <si>
    <t>3: Pell data were updated for 2010-11 and 2011-12 to correct over reporting.</t>
  </si>
  <si>
    <r>
      <t>Undergraduates receiving New York State Tuition Assistance Program Awards (TAP)</t>
    </r>
    <r>
      <rPr>
        <b/>
        <vertAlign val="superscript"/>
        <sz val="9"/>
        <color theme="1"/>
        <rFont val="Arial"/>
        <family val="2"/>
      </rPr>
      <t>4</t>
    </r>
  </si>
  <si>
    <t>4: TAP data are not reported to the federal government, 2007-08 are reconstructed from administrative records, 2014-15 and on use frozen IPEDS data sets.</t>
  </si>
  <si>
    <r>
      <t>2006-07</t>
    </r>
    <r>
      <rPr>
        <vertAlign val="superscript"/>
        <sz val="9"/>
        <color theme="1"/>
        <rFont val="Calibri"/>
        <family val="2"/>
      </rPr>
      <t>2</t>
    </r>
  </si>
  <si>
    <r>
      <t>2007-08</t>
    </r>
    <r>
      <rPr>
        <vertAlign val="superscript"/>
        <sz val="9"/>
        <color theme="1"/>
        <rFont val="Calibri"/>
        <family val="2"/>
      </rPr>
      <t>2</t>
    </r>
  </si>
  <si>
    <t>2018-19</t>
  </si>
  <si>
    <t>2019-20*</t>
  </si>
  <si>
    <t>2020-21*</t>
  </si>
  <si>
    <t>--</t>
  </si>
  <si>
    <r>
      <t>Undergraduates receiving New York State Excelsior Program Awards</t>
    </r>
    <r>
      <rPr>
        <b/>
        <vertAlign val="superscript"/>
        <sz val="9"/>
        <color theme="1"/>
        <rFont val="Arial"/>
        <family val="2"/>
      </rPr>
      <t>5</t>
    </r>
  </si>
  <si>
    <t>5: Excelsior program began in 2017-18 aid year</t>
  </si>
  <si>
    <t>1: Undergraduate enrollment included in the financial aid cohort; figures may differ slightly from official headcount for undergraduates reported on IPEDS Fall Enrollment (EF) survey.</t>
  </si>
  <si>
    <r>
      <t>2006-07</t>
    </r>
    <r>
      <rPr>
        <vertAlign val="superscript"/>
        <sz val="9"/>
        <color theme="0"/>
        <rFont val="Calibri"/>
        <family val="2"/>
      </rPr>
      <t>2</t>
    </r>
  </si>
  <si>
    <r>
      <t>2007-08</t>
    </r>
    <r>
      <rPr>
        <vertAlign val="superscript"/>
        <sz val="9"/>
        <color theme="0"/>
        <rFont val="Calibri"/>
        <family val="2"/>
      </rPr>
      <t>2</t>
    </r>
  </si>
  <si>
    <t>2021-22**</t>
  </si>
  <si>
    <t>2021-22*</t>
  </si>
  <si>
    <t xml:space="preserve">Financial Aid Received by All Undergraduate Students
</t>
  </si>
  <si>
    <t>*2019-20, 2020-21, and 2021-22 includes Federal Funding from the CARES Act / CRRSAA HEERF II, interpret with caution.</t>
  </si>
  <si>
    <t>Column1</t>
  </si>
  <si>
    <t>2022-23</t>
  </si>
  <si>
    <t xml:space="preserve">
Financial Aid Received by All Undergraduate Students</t>
  </si>
  <si>
    <t>Column12</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</si>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</sst>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 &quot;M&quot;"/>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8"/>
      <color theme="1"/>
      <name val="Arial"/>
      <family val="2"/>
    </font>
    <font>
      <b/>
      <sz val="12"/>
      <color theme="1"/>
      <name val="Arial"/>
      <family val="2"/>
    </font>
    <font>
      <sz val="9"/>
      <color theme="1"/>
      <name val="Arial"/>
      <family val="2"/>
    </font>
    <font>
      <sz val="9"/>
      <name val="Arial"/>
      <family val="2"/>
    </font>
    <font>
      <b/>
      <sz val="9"/>
      <color theme="1"/>
      <name val="Arial"/>
      <family val="2"/>
    </font>
    <font>
      <vertAlign val="superscript"/>
      <sz val="9"/>
      <color theme="1"/>
      <name val="Calibri"/>
      <family val="2"/>
    </font>
    <font>
      <b/>
      <vertAlign val="superscript"/>
      <sz val="9"/>
      <color theme="1"/>
      <name val="Calibri"/>
      <family val="2"/>
    </font>
    <font>
      <vertAlign val="superscript"/>
      <sz val="9"/>
      <color theme="1"/>
      <name val="Arial"/>
      <family val="2"/>
    </font>
    <font>
      <b/>
      <vertAlign val="superscript"/>
      <sz val="9"/>
      <color theme="1"/>
      <name val="Arial"/>
      <family val="2"/>
    </font>
    <font>
      <i/>
      <sz val="9"/>
      <name val="Arial"/>
      <family val="2"/>
    </font>
    <font>
      <sz val="9"/>
      <color theme="0"/>
      <name val="Arial"/>
      <family val="2"/>
    </font>
    <font>
      <vertAlign val="superscript"/>
      <sz val="9"/>
      <color theme="0"/>
      <name val="Calibri"/>
      <family val="2"/>
    </font>
    <font>
      <i/>
      <sz val="9"/>
      <color theme="0"/>
      <name val="Arial"/>
      <family val="2"/>
    </font>
    <font>
      <b/>
      <sz val="9"/>
      <color theme="0"/>
      <name val="Arial"/>
      <family val="2"/>
    </font>
    <font>
      <sz val="10"/>
      <color theme="1" tint="0.499984740745262"/>
      <name val="Arial"/>
      <family val="2"/>
    </font>
    <font>
      <sz val="10"/>
      <color theme="0"/>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0" fillId="0" borderId="0" xfId="0" pivotButton="1"/>
    <xf numFmtId="0" fontId="0" fillId="0" borderId="0" xfId="0" applyAlignment="1">
      <alignment horizontal="left"/>
    </xf>
    <xf numFmtId="0" fontId="0" fillId="0" borderId="0" xfId="0" applyAlignment="1">
      <alignment horizontal="right"/>
    </xf>
    <xf numFmtId="0" fontId="18" fillId="0" borderId="0" xfId="0" applyFont="1"/>
    <xf numFmtId="0" fontId="21" fillId="0" borderId="0" xfId="0" applyFont="1"/>
    <xf numFmtId="3" fontId="21" fillId="0" borderId="0" xfId="0" applyNumberFormat="1" applyFont="1"/>
    <xf numFmtId="0" fontId="21" fillId="0" borderId="0" xfId="0" applyFont="1" applyAlignment="1">
      <alignment horizontal="left" indent="1"/>
    </xf>
    <xf numFmtId="164" fontId="21" fillId="0" borderId="0" xfId="0" applyNumberFormat="1" applyFont="1"/>
    <xf numFmtId="166" fontId="21" fillId="0" borderId="0" xfId="0" applyNumberFormat="1" applyFont="1"/>
    <xf numFmtId="165" fontId="21" fillId="0" borderId="0" xfId="0" applyNumberFormat="1" applyFont="1"/>
    <xf numFmtId="0" fontId="23" fillId="0" borderId="0" xfId="0" applyFont="1"/>
    <xf numFmtId="0" fontId="19" fillId="0" borderId="0" xfId="0" applyFont="1" applyAlignment="1">
      <alignment horizontal="left"/>
    </xf>
    <xf numFmtId="0" fontId="19" fillId="0" borderId="0" xfId="0" applyFont="1"/>
    <xf numFmtId="3" fontId="21" fillId="0" borderId="0" xfId="0" quotePrefix="1" applyNumberFormat="1" applyFont="1" applyAlignment="1">
      <alignment horizontal="right"/>
    </xf>
    <xf numFmtId="0" fontId="29" fillId="0" borderId="0" xfId="0" applyFont="1" applyAlignment="1">
      <alignment horizontal="right"/>
    </xf>
    <xf numFmtId="0" fontId="31" fillId="0" borderId="0" xfId="0" applyFont="1" applyAlignment="1">
      <alignment horizontal="right"/>
    </xf>
    <xf numFmtId="0" fontId="32" fillId="0" borderId="0" xfId="0" applyFont="1"/>
    <xf numFmtId="0" fontId="18" fillId="0" borderId="0" xfId="0" applyFont="1" applyAlignment="1">
      <alignment vertical="center"/>
    </xf>
    <xf numFmtId="0" fontId="29" fillId="0" borderId="10" xfId="0" applyFont="1" applyBorder="1"/>
    <xf numFmtId="0" fontId="21" fillId="0" borderId="10" xfId="0" applyFont="1" applyBorder="1" applyAlignment="1">
      <alignment horizontal="right"/>
    </xf>
    <xf numFmtId="0" fontId="22" fillId="0" borderId="10" xfId="0" applyFont="1" applyBorder="1" applyAlignment="1">
      <alignment horizontal="right"/>
    </xf>
    <xf numFmtId="0" fontId="28" fillId="0" borderId="10" xfId="0" applyFont="1" applyBorder="1" applyAlignment="1">
      <alignment horizontal="right"/>
    </xf>
    <xf numFmtId="0" fontId="33" fillId="0" borderId="0" xfId="0" applyFont="1"/>
    <xf numFmtId="0" fontId="33" fillId="0" borderId="0" xfId="0" applyFont="1" applyAlignment="1">
      <alignment vertical="center"/>
    </xf>
    <xf numFmtId="0" fontId="34" fillId="0" borderId="0" xfId="0" applyFont="1"/>
    <xf numFmtId="3" fontId="22" fillId="0" borderId="0" xfId="0" applyNumberFormat="1" applyFont="1"/>
    <xf numFmtId="0" fontId="35" fillId="0" borderId="0" xfId="0" applyFont="1"/>
    <xf numFmtId="0" fontId="22" fillId="0" borderId="0" xfId="0" applyFont="1" applyAlignment="1">
      <alignment horizontal="right"/>
    </xf>
    <xf numFmtId="3" fontId="22" fillId="0" borderId="0" xfId="0" quotePrefix="1" applyNumberFormat="1" applyFont="1" applyAlignment="1">
      <alignment horizontal="right"/>
    </xf>
    <xf numFmtId="164" fontId="22" fillId="0" borderId="0" xfId="0" applyNumberFormat="1" applyFont="1"/>
    <xf numFmtId="166" fontId="22" fillId="0" borderId="0" xfId="0" applyNumberFormat="1" applyFont="1"/>
    <xf numFmtId="165" fontId="22" fillId="0" borderId="0" xfId="0" applyNumberFormat="1" applyFont="1"/>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alignment horizontal="right" readingOrder="0"/>
    </dxf>
    <dxf>
      <fill>
        <patternFill patternType="none">
          <fgColor indexed="64"/>
          <bgColor auto="1"/>
        </patternFill>
      </fill>
    </dxf>
    <dxf>
      <numFmt numFmtId="164" formatCode="0.0"/>
      <fill>
        <patternFill patternType="none">
          <fgColor indexed="64"/>
          <bgColor auto="1"/>
        </patternFill>
      </fill>
    </dxf>
    <dxf>
      <font>
        <strike val="0"/>
        <outline val="0"/>
        <shadow val="0"/>
        <u val="none"/>
        <vertAlign val="baseline"/>
        <sz val="9"/>
        <color auto="1"/>
        <name val="Arial"/>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auto="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strike val="0"/>
        <outline val="0"/>
        <shadow val="0"/>
        <u val="none"/>
        <vertAlign val="baseline"/>
        <sz val="9"/>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strike val="0"/>
        <outline val="0"/>
        <shadow val="0"/>
        <u val="none"/>
        <vertAlign val="baseline"/>
        <sz val="9"/>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auto="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den J Hosch" refreshedDate="41838.517377662036" createdVersion="5" refreshedVersion="5" minRefreshableVersion="3" recordCount="67" xr:uid="{00000000-000A-0000-FFFF-FFFF05000000}">
  <cacheSource type="worksheet">
    <worksheetSource ref="A1:D68" sheet="Clean Data"/>
  </cacheSource>
  <cacheFields count="4">
    <cacheField name="Varable" numFmtId="0">
      <sharedItems/>
    </cacheField>
    <cacheField name="Value" numFmtId="0">
      <sharedItems containsSemiMixedTypes="0" containsString="0" containsNumber="1" containsInteger="1" minValue="30" maxValue="63064846"/>
    </cacheField>
    <cacheField name="Year" numFmtId="0">
      <sharedItems count="6">
        <s v="2012-13"/>
        <s v="2011-12"/>
        <s v="2010-11"/>
        <s v="2009-10"/>
        <s v="2008-09"/>
        <s v="2007-08"/>
      </sharedItems>
    </cacheField>
    <cacheField name="Metric" numFmtId="0">
      <sharedItems count="13">
        <s v="Total UG N"/>
        <s v="UG rec any grant aid N"/>
        <s v="UG rec any grant aid Pct"/>
        <s v="UG rec any grant aid Amt"/>
        <s v="UG rec any grant aid Avg"/>
        <s v="UG rec Pell N"/>
        <s v="UG rec Pell Pct"/>
        <s v="UG rec Pell Amt"/>
        <s v="UG rec Pell Avg"/>
        <s v="UG rec fed loans N"/>
        <s v="UG rec fed loans Pct"/>
        <s v="UG rec fed loans Amt"/>
        <s v="UG rec fed loans Av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
  <r>
    <s v="Total number of undergraduates - financial aid cohort (SFA1213)"/>
    <n v="15837"/>
    <x v="0"/>
    <x v="0"/>
  </r>
  <r>
    <s v="Number of undergraduate students receiving federal  state  local  institutional or other sources of grant aid (SFA1213)"/>
    <n v="9126"/>
    <x v="0"/>
    <x v="1"/>
  </r>
  <r>
    <s v="Percent of undergraduate students receiving federal  state  local  institutional or other sources of grant aid (SFA1213)"/>
    <n v="58"/>
    <x v="0"/>
    <x v="2"/>
  </r>
  <r>
    <s v="Total amount of federal  state  local  institutional or other sources of grant aid dollars received by undergraduate students (SFA1213)"/>
    <n v="60757792"/>
    <x v="0"/>
    <x v="3"/>
  </r>
  <r>
    <s v="Average amount of federal  state  local  institutional or other sources of grant aid dollars received by undergraduate students (SFA1213)"/>
    <n v="6658"/>
    <x v="0"/>
    <x v="4"/>
  </r>
  <r>
    <s v="Number of undergraduate students receiving Pell grants (SFA1213)"/>
    <n v="5566"/>
    <x v="0"/>
    <x v="5"/>
  </r>
  <r>
    <s v="Percent of undergraduate students receiving Pell grants (SFA1213)"/>
    <n v="35"/>
    <x v="0"/>
    <x v="6"/>
  </r>
  <r>
    <s v="Total amount of Pell grant aid received by undergraduate students (SFA1213)"/>
    <n v="24589700"/>
    <x v="0"/>
    <x v="7"/>
  </r>
  <r>
    <s v="Average amount Pell grant aid received by undergraduate students (SFA1213)"/>
    <n v="4418"/>
    <x v="0"/>
    <x v="8"/>
  </r>
  <r>
    <s v="Number of undergraduate students receiving Federal student loans (SFA1213)"/>
    <n v="7227"/>
    <x v="0"/>
    <x v="9"/>
  </r>
  <r>
    <s v="Percent of undergraduate students receiving Federal student loans (SFA1213)"/>
    <n v="46"/>
    <x v="0"/>
    <x v="10"/>
  </r>
  <r>
    <s v="Total amount of Federal student loan aid received by undergraduate students (SFA1213)"/>
    <n v="46685213"/>
    <x v="0"/>
    <x v="11"/>
  </r>
  <r>
    <s v="Average amount of Federal student loan aid received by undergraduate students (SFA1213)"/>
    <n v="6460"/>
    <x v="0"/>
    <x v="12"/>
  </r>
  <r>
    <s v="Total number of undergraduates - financial aid cohort (SFA1112_RV)"/>
    <n v="15785"/>
    <x v="1"/>
    <x v="0"/>
  </r>
  <r>
    <s v="Number of undergraduate students receiving federal  state  local  institutional or other sources of grant aid (SFA1112_RV)"/>
    <n v="9221"/>
    <x v="1"/>
    <x v="1"/>
  </r>
  <r>
    <s v="Percent of undergraduate students receiving federal  state  local  institutional or other sources of grant aid (SFA1112_RV)"/>
    <n v="58"/>
    <x v="1"/>
    <x v="2"/>
  </r>
  <r>
    <s v="Total amount of federal  state  local  institutional or other sources of grant aid dollars received by undergraduate students (SFA1112_RV)"/>
    <n v="59414392"/>
    <x v="1"/>
    <x v="3"/>
  </r>
  <r>
    <s v="Average amount of federal  state  local  institutional or other sources of grant aid dollars received by undergraduate students (SFA1112_RV)"/>
    <n v="6443"/>
    <x v="1"/>
    <x v="4"/>
  </r>
  <r>
    <s v="Number of undergraduate students receiving Pell grants (SFA1112_RV)"/>
    <n v="5764"/>
    <x v="1"/>
    <x v="5"/>
  </r>
  <r>
    <s v="Percent of undergraduate students receiving Pell grants (SFA1112_RV)"/>
    <n v="37"/>
    <x v="1"/>
    <x v="6"/>
  </r>
  <r>
    <s v="Total amount of Pell grant aid received by undergraduate students (SFA1112_RV)"/>
    <n v="25957110"/>
    <x v="1"/>
    <x v="7"/>
  </r>
  <r>
    <s v="Average amount Pell grant aid received by undergraduate students (SFA1112_RV)"/>
    <n v="4503"/>
    <x v="1"/>
    <x v="8"/>
  </r>
  <r>
    <s v="Number of undergraduate students receiving Federal student loans (SFA1112_RV)"/>
    <n v="7372"/>
    <x v="1"/>
    <x v="9"/>
  </r>
  <r>
    <s v="Percent of undergraduate students receiving Federal student loans (SFA1112_RV)"/>
    <n v="47"/>
    <x v="1"/>
    <x v="10"/>
  </r>
  <r>
    <s v="Total amount of Federal student loan aid received by undergraduate students (SFA1112_RV)"/>
    <n v="48211643"/>
    <x v="1"/>
    <x v="11"/>
  </r>
  <r>
    <s v="Average amount of Federal student loan aid received by undergraduate students (SFA1112_RV)"/>
    <n v="6540"/>
    <x v="1"/>
    <x v="12"/>
  </r>
  <r>
    <s v="Total number of undergraduates - financial aid cohort (SFA1011_RV)"/>
    <n v="16126"/>
    <x v="2"/>
    <x v="0"/>
  </r>
  <r>
    <s v="Number of undergraduate students receiving federal  state  local  institutional or other sources of grant aid (SFA1011_RV)"/>
    <n v="9421"/>
    <x v="2"/>
    <x v="1"/>
  </r>
  <r>
    <s v="Percent of undergraduate students receiving federal  state  local  institutional or other sources of grant aid (SFA1011_RV)"/>
    <n v="58"/>
    <x v="2"/>
    <x v="2"/>
  </r>
  <r>
    <s v="Total amount of federal  state  local  institutional or other sources of grant aid dollars received by undergraduate students (SFA1011_RV)"/>
    <n v="63064846"/>
    <x v="2"/>
    <x v="3"/>
  </r>
  <r>
    <s v="Average amount of federal  state  local  institutional or other sources of grant aid dollars received by undergraduate students (SFA1011_RV)"/>
    <n v="6694"/>
    <x v="2"/>
    <x v="4"/>
  </r>
  <r>
    <s v="Number of undergraduate students receiving Pell grants (SFA1011_RV)"/>
    <n v="5774"/>
    <x v="2"/>
    <x v="5"/>
  </r>
  <r>
    <s v="Percent of undergraduate students receiving Pell grants (SFA1011_RV)"/>
    <n v="36"/>
    <x v="2"/>
    <x v="6"/>
  </r>
  <r>
    <s v="Total amount of Pell grant aid received by undergraduate students (SFA1011_RV)"/>
    <n v="26803700"/>
    <x v="2"/>
    <x v="7"/>
  </r>
  <r>
    <s v="Average amount Pell grant aid received by undergraduate students (SFA1011_RV)"/>
    <n v="4642"/>
    <x v="2"/>
    <x v="8"/>
  </r>
  <r>
    <s v="Number of undergraduate students receiving Federal student loan aid (SFA1011_RV)"/>
    <n v="7619"/>
    <x v="2"/>
    <x v="9"/>
  </r>
  <r>
    <s v="Percent of undergraduate students receiving Federal student loan aid (SFA1011_RV)"/>
    <n v="47"/>
    <x v="2"/>
    <x v="10"/>
  </r>
  <r>
    <s v="Total amount of Federal student loan aid received by undergraduate students (SFA1011_RV)"/>
    <n v="50846357"/>
    <x v="2"/>
    <x v="11"/>
  </r>
  <r>
    <s v="Average amount of Federal student loan aid received by undergraduate students (SFA1011_RV)"/>
    <n v="6674"/>
    <x v="2"/>
    <x v="12"/>
  </r>
  <r>
    <s v="Total number of undergraduates - financial aid cohort (SFA0910_RV)"/>
    <n v="16384"/>
    <x v="3"/>
    <x v="0"/>
  </r>
  <r>
    <s v="Number of undergraduate students receiving federal  state  local  institutional or other sources of grant aid (SFA0910_RV)"/>
    <n v="9333"/>
    <x v="3"/>
    <x v="1"/>
  </r>
  <r>
    <s v="Percent of undergraduate students receiving federal  state  local  institutional or other sources of grant aid (SFA0910_RV)"/>
    <n v="57"/>
    <x v="3"/>
    <x v="2"/>
  </r>
  <r>
    <s v="Total amount of federal  state  local  institutional or other sources of grant aid dollars received by undergraduate students (SFA0910_RV)"/>
    <n v="60117741"/>
    <x v="3"/>
    <x v="3"/>
  </r>
  <r>
    <s v="Average amount of federal  state  local  institutional or other sources of grant aid dollars received by undergraduate students (SFA0910_RV)"/>
    <n v="6441"/>
    <x v="3"/>
    <x v="4"/>
  </r>
  <r>
    <s v="Number of undergraduate students receiving Pell grants (SFA0910_RV)"/>
    <n v="5330"/>
    <x v="3"/>
    <x v="5"/>
  </r>
  <r>
    <s v="Percent of undergraduate students receiving Pell grants (SFA0910_RV)"/>
    <n v="33"/>
    <x v="3"/>
    <x v="6"/>
  </r>
  <r>
    <s v="Total amount of Pell grant aid received by undergraduate students (SFA0910_RV)"/>
    <n v="25344637"/>
    <x v="3"/>
    <x v="7"/>
  </r>
  <r>
    <s v="Average amount Pell grant aid received by undergraduate students (SFA0910_RV)"/>
    <n v="4755"/>
    <x v="3"/>
    <x v="8"/>
  </r>
  <r>
    <s v="Number of undergraduate students receiving Federal student loan aid (SFA0910_RV)"/>
    <n v="7349"/>
    <x v="3"/>
    <x v="9"/>
  </r>
  <r>
    <s v="Percent of undergraduate students receiving Federal student loan aid (SFA0910_RV)"/>
    <n v="45"/>
    <x v="3"/>
    <x v="10"/>
  </r>
  <r>
    <s v="Total amount of Federal student loan aid received by undergraduate students (SFA0910_RV)"/>
    <n v="47510030"/>
    <x v="3"/>
    <x v="11"/>
  </r>
  <r>
    <s v="Average amount of Federal student loan aid received by undergraduate students (SFA0910_RV)"/>
    <n v="6465"/>
    <x v="3"/>
    <x v="12"/>
  </r>
  <r>
    <s v="Total number of undergraduates - financial aid cohort (SFA0809_RV)"/>
    <n v="15921"/>
    <x v="4"/>
    <x v="0"/>
  </r>
  <r>
    <s v="Number of undergraduate students receiving federal  state  local  institutional or other sources of grant aid (SFA0809_RV)"/>
    <n v="9189"/>
    <x v="4"/>
    <x v="1"/>
  </r>
  <r>
    <s v="Percent of undergraduate students receiving federal  state  local  institutional or other sources of grant aid (SFA0809_RV)"/>
    <n v="58"/>
    <x v="4"/>
    <x v="2"/>
  </r>
  <r>
    <s v="Total amount of federal  state  local  institutional or other sources of grant aid dollars received by undergraduate students (SFA0809_RV)"/>
    <n v="49900008"/>
    <x v="4"/>
    <x v="3"/>
  </r>
  <r>
    <s v="Average amount of federal  state  local  institutional or other sources of grant aid dollars received by undergraduate students (SFA0809_RV)"/>
    <n v="5430"/>
    <x v="4"/>
    <x v="4"/>
  </r>
  <r>
    <s v="Number of undergraduate students receiving Pell grants (SFA0809_RV)"/>
    <n v="4824"/>
    <x v="4"/>
    <x v="5"/>
  </r>
  <r>
    <s v="Percent of undergraduate students receiving Pell grants (SFA0809_RV)"/>
    <n v="30"/>
    <x v="4"/>
    <x v="6"/>
  </r>
  <r>
    <s v="Total amount of Pell grant aid received by undergraduate students (SFA0809_RV)"/>
    <n v="18691966"/>
    <x v="4"/>
    <x v="7"/>
  </r>
  <r>
    <s v="Average amount Pell grant aid received by undergraduate students (SFA0809_RV)"/>
    <n v="3875"/>
    <x v="4"/>
    <x v="8"/>
  </r>
  <r>
    <s v="Number of undergraduate students receiving Federal student loan aid (SFA0809_RV)"/>
    <n v="7080"/>
    <x v="4"/>
    <x v="9"/>
  </r>
  <r>
    <s v="Percent of undergraduate students receiving Federal student loan aid (SFA0809_RV)"/>
    <n v="44"/>
    <x v="4"/>
    <x v="10"/>
  </r>
  <r>
    <s v="Total amount of Federal student loan aid received by undergraduate students (SFA0809_RV)"/>
    <n v="44950963"/>
    <x v="4"/>
    <x v="11"/>
  </r>
  <r>
    <s v="Average amount of Federal student loan aid received by undergraduate students (SFA0809_RV)"/>
    <n v="6349"/>
    <x v="4"/>
    <x v="12"/>
  </r>
  <r>
    <s v="Total number of undergraduates - financial aid cohort (SFA0708)"/>
    <n v="15519"/>
    <x v="5"/>
    <x v="0"/>
  </r>
  <r>
    <s v="Number of undergraduate students who  received pell grants (SFA0708)"/>
    <n v="4915"/>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location ref="A3:G17" firstHeaderRow="1" firstDataRow="2" firstDataCol="1"/>
  <pivotFields count="4">
    <pivotField showAll="0"/>
    <pivotField dataField="1" showAll="0"/>
    <pivotField axis="axisCol" showAll="0">
      <items count="7">
        <item x="5"/>
        <item x="4"/>
        <item x="3"/>
        <item x="2"/>
        <item x="1"/>
        <item x="0"/>
        <item t="default"/>
      </items>
    </pivotField>
    <pivotField axis="axisRow" showAll="0">
      <items count="14">
        <item x="0"/>
        <item x="3"/>
        <item x="4"/>
        <item x="1"/>
        <item x="2"/>
        <item x="11"/>
        <item x="12"/>
        <item x="9"/>
        <item x="10"/>
        <item x="7"/>
        <item x="8"/>
        <item x="5"/>
        <item x="6"/>
        <item t="default"/>
      </items>
    </pivotField>
  </pivotFields>
  <rowFields count="1">
    <field x="3"/>
  </rowFields>
  <rowItems count="13">
    <i>
      <x/>
    </i>
    <i>
      <x v="1"/>
    </i>
    <i>
      <x v="2"/>
    </i>
    <i>
      <x v="3"/>
    </i>
    <i>
      <x v="4"/>
    </i>
    <i>
      <x v="5"/>
    </i>
    <i>
      <x v="6"/>
    </i>
    <i>
      <x v="7"/>
    </i>
    <i>
      <x v="8"/>
    </i>
    <i>
      <x v="9"/>
    </i>
    <i>
      <x v="10"/>
    </i>
    <i>
      <x v="11"/>
    </i>
    <i>
      <x v="12"/>
    </i>
  </rowItems>
  <colFields count="1">
    <field x="2"/>
  </colFields>
  <colItems count="6">
    <i>
      <x/>
    </i>
    <i>
      <x v="1"/>
    </i>
    <i>
      <x v="2"/>
    </i>
    <i>
      <x v="3"/>
    </i>
    <i>
      <x v="4"/>
    </i>
    <i>
      <x v="5"/>
    </i>
  </colItems>
  <dataFields count="1">
    <dataField name="Sum of Value" fld="1" baseField="0" baseItem="0"/>
  </dataFields>
  <formats count="1">
    <format dxfId="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345BD5-E301-41D7-8272-083DBE3119D3}" name="Table1" displayName="Table1" ref="A2:S3" totalsRowShown="0" headerRowDxfId="81" dataDxfId="79" headerRowBorderDxfId="80" tableBorderDxfId="78">
  <tableColumns count="19">
    <tableColumn id="1" xr3:uid="{DDA1134F-43D2-4C77-8227-16C5E0C0AEAF}" name="Year" dataDxfId="77"/>
    <tableColumn id="2" xr3:uid="{148C178F-316D-4D0B-A438-A72D96E0C8D2}" name="2006-072" dataDxfId="76"/>
    <tableColumn id="3" xr3:uid="{91507230-EDFB-44E6-8F23-3C77675C6D5F}" name="2007-082" dataDxfId="75"/>
    <tableColumn id="4" xr3:uid="{021AA43A-9D0C-48AB-818A-5EBF03FE3FC7}" name="2008-09" dataDxfId="74"/>
    <tableColumn id="5" xr3:uid="{D9DFCB9A-E645-4F4E-93DD-9005734531F3}" name="2009-10" dataDxfId="73"/>
    <tableColumn id="6" xr3:uid="{D4E371F9-1E4A-41F9-9A82-E381877D51DD}" name="2010-11" dataDxfId="72"/>
    <tableColumn id="7" xr3:uid="{9B6DF29D-85F6-4FA0-92DA-678F55D54417}" name="2011-12" dataDxfId="71"/>
    <tableColumn id="8" xr3:uid="{DC965D3C-9BAE-4876-9B77-F4B3C624B3AF}" name="2012-13" dataDxfId="70"/>
    <tableColumn id="9" xr3:uid="{63E342CB-4A71-46BE-A304-AA8A407D5C5F}" name="2013-14" dataDxfId="69"/>
    <tableColumn id="10" xr3:uid="{C2452322-2991-4FCD-8F77-02C00BA2D54C}" name="2014-15" dataDxfId="68"/>
    <tableColumn id="11" xr3:uid="{22A1B120-B42A-488B-9314-8FA641F98EA9}" name="2015-16" dataDxfId="67"/>
    <tableColumn id="12" xr3:uid="{467AD35E-934D-40C1-9DC2-743B2D4377E6}" name="2016-17" dataDxfId="66"/>
    <tableColumn id="13" xr3:uid="{EA083B04-43D7-4E72-A764-A347E1706B04}" name="2017-18" dataDxfId="65"/>
    <tableColumn id="14" xr3:uid="{70505665-2946-42D1-A707-A1580B5BCCBB}" name="2018-19" dataDxfId="64"/>
    <tableColumn id="15" xr3:uid="{242B5A5D-A655-467F-82C9-1047FFFCEA94}" name="2019-20*" dataDxfId="63"/>
    <tableColumn id="17" xr3:uid="{A1A6A5C6-9F8E-4598-A4E0-D4A7685DBDFD}" name="2020-21*" dataDxfId="62"/>
    <tableColumn id="16" xr3:uid="{A40883B7-A960-4560-9B64-6F20B023DF0F}" name="2021-22*" dataDxfId="61"/>
    <tableColumn id="18" xr3:uid="{E192F059-C2C4-49F4-B0F4-4D2B276DF5BD}" name="2022-23" dataDxfId="60"/>
    <tableColumn id="19" xr3:uid="{16E9BE54-D222-4179-9A40-80CF685E7341}" name="2023-24" data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655915-AA45-4C1B-8AB7-2362E24839E3}" name="Table2" displayName="Table2" ref="A5:S9" totalsRowShown="0" headerRowDxfId="58">
  <tableColumns count="19">
    <tableColumn id="1" xr3:uid="{9C8AB486-60B0-4441-9A34-D7DEC0C81CB3}" name="Year" dataDxfId="57"/>
    <tableColumn id="2" xr3:uid="{A001DDFF-E464-4488-A688-86D3500F81C3}" name="2006-072"/>
    <tableColumn id="3" xr3:uid="{84C9E13A-89E2-4199-8D28-0159BB14C76B}" name="2007-082"/>
    <tableColumn id="4" xr3:uid="{8EA3C7E2-83AB-4443-BD26-BCBF1E87E663}" name="2008-09"/>
    <tableColumn id="5" xr3:uid="{BA1B9651-9B97-4D6A-BEBF-7A6EF215A7D2}" name="2009-10"/>
    <tableColumn id="6" xr3:uid="{B9F0A859-D79A-4E18-B574-BA60DB3A5E12}" name="2010-11"/>
    <tableColumn id="7" xr3:uid="{E110FB28-1F18-4358-911C-FFD4413D6EB5}" name="2011-12"/>
    <tableColumn id="8" xr3:uid="{0BEE042B-8ACF-4303-BCBB-953B6B3A4C99}" name="2012-13"/>
    <tableColumn id="9" xr3:uid="{85A20C72-6581-421F-8D94-9A701D522694}" name="2013-14"/>
    <tableColumn id="10" xr3:uid="{3F2F1E7F-AA19-4377-A96A-0D2DEA4066ED}" name="2014-15"/>
    <tableColumn id="11" xr3:uid="{40E8BC6E-0E33-41CF-B229-EBFAAA009AB9}" name="2015-16"/>
    <tableColumn id="12" xr3:uid="{AE9D9D29-86CE-43BC-82A6-256124C8809E}" name="2016-17"/>
    <tableColumn id="13" xr3:uid="{AFA2B0D5-CA69-48C4-8BCD-4A8B9A94B4FD}" name="2017-18"/>
    <tableColumn id="14" xr3:uid="{CF0979FA-822E-4BD4-A2D7-4AF2006CC06D}" name="2018-19"/>
    <tableColumn id="15" xr3:uid="{16E67B42-E713-404A-951C-16150196DB9A}" name="2019-20*"/>
    <tableColumn id="17" xr3:uid="{FED60564-04FB-4E32-8E99-61CB478E5C0C}" name="2020-21*"/>
    <tableColumn id="16" xr3:uid="{50AE37A3-B68C-4703-87D7-023057D483C3}" name="2021-22**" dataDxfId="56"/>
    <tableColumn id="18" xr3:uid="{110E0207-8A5F-4A3E-96A2-F0AC0412126D}" name="Column1" dataDxfId="55"/>
    <tableColumn id="19" xr3:uid="{8E298E86-3B73-41E2-907A-02D6EF2E307B}" name="Column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6261E3-A4C6-4F26-A4CF-C1673ED07FE7}" name="Table3" displayName="Table3" ref="A11:S15" totalsRowShown="0" headerRowDxfId="54">
  <tableColumns count="19">
    <tableColumn id="1" xr3:uid="{7144CAE6-0EA7-4B31-8AB2-C0CC4FF338F1}" name="Year" dataDxfId="53"/>
    <tableColumn id="2" xr3:uid="{4E891AA5-2124-4D1D-AF52-A76A1120B73D}" name="2006-072"/>
    <tableColumn id="3" xr3:uid="{69437F3A-A01B-4144-BFD1-843A4910FF61}" name="2007-082"/>
    <tableColumn id="4" xr3:uid="{0186D68E-2FCD-479E-A4F4-4DADC243974B}" name="2008-09"/>
    <tableColumn id="5" xr3:uid="{3F48ACD9-8E11-4F6D-A622-B50F3D818ECE}" name="2009-10"/>
    <tableColumn id="6" xr3:uid="{7E113D47-4853-4493-B200-57C7E26338BA}" name="2010-11"/>
    <tableColumn id="7" xr3:uid="{693599AC-8EB9-40D9-B5E0-FC1874F7719D}" name="2011-12"/>
    <tableColumn id="8" xr3:uid="{EFD1AE09-1E9A-47E4-9498-595D391FD8D1}" name="2012-13"/>
    <tableColumn id="9" xr3:uid="{11408C83-5552-4005-BB0A-D7F7EC8C039D}" name="2013-14"/>
    <tableColumn id="10" xr3:uid="{CD434775-EAD3-41A0-8B43-D642583D492F}" name="2014-15"/>
    <tableColumn id="11" xr3:uid="{23022172-B9A1-47D1-A16C-9B582EC6B5C5}" name="2015-16"/>
    <tableColumn id="12" xr3:uid="{A1F762FF-4468-458B-B391-AC3F9E31DE2A}" name="2016-17"/>
    <tableColumn id="13" xr3:uid="{9B38FFBE-931F-4548-AC51-AD078EAC48D1}" name="2017-18"/>
    <tableColumn id="14" xr3:uid="{F23A7ECA-DC03-41A5-BBF8-F702360D5A2E}" name="2018-19"/>
    <tableColumn id="15" xr3:uid="{118EBC0F-E5CD-4B7A-9229-E97CEC80238C}" name="2019-20*"/>
    <tableColumn id="17" xr3:uid="{25533018-9CEA-4A08-8FDD-1BB8E866EB8B}" name="2020-21*"/>
    <tableColumn id="16" xr3:uid="{1C7BDD60-0B2A-416F-BE96-053244DF5C83}" name="2021-22**" dataDxfId="52"/>
    <tableColumn id="18" xr3:uid="{65CD6FCA-BAE0-4F77-8FA4-23B2D992FA1E}" name="Column1" dataDxfId="51"/>
    <tableColumn id="19" xr3:uid="{8F1A5A6B-5834-46EC-A207-6EB0499B6E54}" name="Column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702369-F1B6-4ED1-8404-681D4C86B80E}" name="Table4" displayName="Table4" ref="A17:S21" totalsRowShown="0" headerRowDxfId="50">
  <tableColumns count="19">
    <tableColumn id="1" xr3:uid="{227FE29A-C15A-4F9F-84D4-5D466086EE7F}" name="Year" dataDxfId="49"/>
    <tableColumn id="2" xr3:uid="{B11CF56B-D4CF-4FB0-990C-48331A72F164}" name="2006-072"/>
    <tableColumn id="3" xr3:uid="{0E352E3C-F831-417F-8492-9EFB2056CCAD}" name="2007-082"/>
    <tableColumn id="4" xr3:uid="{C0F1407A-42A0-4959-B488-15FD7B4A2C56}" name="2008-09"/>
    <tableColumn id="5" xr3:uid="{BBB4C37F-CC7A-41F5-A3C1-00CE635346A9}" name="2009-10"/>
    <tableColumn id="6" xr3:uid="{483BBF35-E5B1-4FEA-83E1-8DA68CA516EB}" name="2010-11"/>
    <tableColumn id="7" xr3:uid="{AC9D228B-2F71-4A3F-B354-0D30BD278818}" name="2011-12"/>
    <tableColumn id="8" xr3:uid="{F0626445-B336-429D-9E00-4684DA6D8014}" name="2012-13"/>
    <tableColumn id="9" xr3:uid="{CE3F70C3-C2BF-4483-B605-9C6FA701AB11}" name="2013-14"/>
    <tableColumn id="10" xr3:uid="{932463CD-270E-479F-9EC4-FAD216134184}" name="2014-15"/>
    <tableColumn id="11" xr3:uid="{71D501D4-6EBE-4BA4-99F9-3454D29538B8}" name="2015-16"/>
    <tableColumn id="12" xr3:uid="{8057214A-13F7-45C5-9EA6-1500716FE86E}" name="2016-17"/>
    <tableColumn id="13" xr3:uid="{AED43DB1-EEFA-428B-AC18-A596CB0106D6}" name="2017-18"/>
    <tableColumn id="14" xr3:uid="{199C3F43-D1B7-4373-8C7D-94179195A632}" name="2018-19"/>
    <tableColumn id="15" xr3:uid="{7D5B4470-7D92-4CF1-878F-53021D5DAE87}" name="2019-20*"/>
    <tableColumn id="17" xr3:uid="{51CDD6DB-5BBC-41BE-A2E1-C2EE48DB769F}" name="2020-21*"/>
    <tableColumn id="16" xr3:uid="{469EE1AC-B2A4-4C3F-9752-A9F392203CFE}" name="2021-22**" dataDxfId="48"/>
    <tableColumn id="18" xr3:uid="{CD473DF3-BF52-4204-B08F-1CA0D8E391C5}" name="Column1" dataDxfId="47"/>
    <tableColumn id="19" xr3:uid="{BB3257E7-B7D3-4D27-B7BD-6BE14386C6A9}" name="Column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9D5AB0-83EA-45AA-B352-F70391EEA6DE}" name="Table5" displayName="Table5" ref="A28:S29" totalsRowShown="0" headerRowDxfId="46" dataDxfId="44" headerRowBorderDxfId="45" tableBorderDxfId="43">
  <tableColumns count="19">
    <tableColumn id="1" xr3:uid="{CD3E0F77-9033-4FF0-A94B-ED7141294C73}" name="Year" dataDxfId="42"/>
    <tableColumn id="2" xr3:uid="{B3C8AA3F-A4D0-4D42-8494-55D5874B9607}" name="2006-072" dataDxfId="41"/>
    <tableColumn id="3" xr3:uid="{8EB852C4-5453-4390-8149-3B84433CE0A0}" name="2007-082" dataDxfId="40"/>
    <tableColumn id="4" xr3:uid="{E3E72D76-09EE-45A0-B4E1-E1CBC66808DE}" name="2008-09" dataDxfId="39"/>
    <tableColumn id="5" xr3:uid="{E3C54CE8-DE87-437E-BF19-8AAAFDC7B445}" name="2009-10" dataDxfId="38"/>
    <tableColumn id="6" xr3:uid="{C135EBF8-0954-4ECA-A2F9-DC4033F85B7D}" name="2010-11" dataDxfId="37"/>
    <tableColumn id="7" xr3:uid="{B20F9462-E042-41E3-9E16-E605DD6C3663}" name="2011-12" dataDxfId="36"/>
    <tableColumn id="8" xr3:uid="{0D95661A-485F-4298-8E88-1DA6B17196BA}" name="2012-13" dataDxfId="35"/>
    <tableColumn id="9" xr3:uid="{C5D9B1E9-A882-4420-B19E-6323B6B74408}" name="2013-14" dataDxfId="34"/>
    <tableColumn id="10" xr3:uid="{E92F4602-7C87-4DB7-8B8E-0B751F140B9B}" name="2014-15" dataDxfId="33"/>
    <tableColumn id="11" xr3:uid="{248D8F69-ED65-4C29-A546-4899388680E5}" name="2015-16" dataDxfId="32"/>
    <tableColumn id="12" xr3:uid="{67DF7392-A83F-4EF7-B3FA-85C82D393FDD}" name="2016-17" dataDxfId="31"/>
    <tableColumn id="13" xr3:uid="{1A98ECE0-AD68-4A10-B8EE-B77299075B0A}" name="2017-18" dataDxfId="30"/>
    <tableColumn id="14" xr3:uid="{CEA578DA-E962-49D4-A316-97EFDD56334C}" name="2018-19" dataDxfId="29"/>
    <tableColumn id="15" xr3:uid="{C4F0509F-6DE3-4BF4-B3CB-5FCABF812956}" name="2019-20*" dataDxfId="28"/>
    <tableColumn id="17" xr3:uid="{07937ED2-06FE-4C6D-9E1C-536C9EDC6380}" name="2020-21*" dataDxfId="27"/>
    <tableColumn id="16" xr3:uid="{8717245C-E8B7-4FA9-ADF9-32390F34D305}" name="2021-22*" dataDxfId="26"/>
    <tableColumn id="18" xr3:uid="{AE8F4737-6D57-46FA-9466-5F85190145F5}" name="2022-23" dataDxfId="25"/>
    <tableColumn id="19" xr3:uid="{BDBCE80A-07EB-4829-B902-96031EDC6708}" name="2023-24" data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27C0CD-40BC-4E6F-A8DD-3FC38E93EF47}" name="Table6" displayName="Table6" ref="A31:S35" totalsRowShown="0" headerRowDxfId="23">
  <tableColumns count="19">
    <tableColumn id="1" xr3:uid="{C7041BC9-89F1-4F63-BEC3-0A4F02A3A2EC}" name="Year" dataDxfId="22"/>
    <tableColumn id="2" xr3:uid="{D181298B-1336-46A1-95D9-52A32B26C6F3}" name="2006-072"/>
    <tableColumn id="3" xr3:uid="{7BA19EF4-A08B-4FBD-93F6-4F315F953934}" name="2007-082"/>
    <tableColumn id="4" xr3:uid="{2F5EB303-1993-4D8C-A4E1-623C4FED41B6}" name="2008-09"/>
    <tableColumn id="5" xr3:uid="{F6C07E7F-8747-4C2A-B684-0696EEED2480}" name="2009-10"/>
    <tableColumn id="6" xr3:uid="{BDE4F9C2-994A-4EA6-B035-148599D99FC0}" name="2010-11"/>
    <tableColumn id="7" xr3:uid="{473B6C6F-0F9F-4C6A-B956-727996005011}" name="2011-12"/>
    <tableColumn id="8" xr3:uid="{A8F6194D-3495-41A2-B446-93D2D11543F1}" name="2012-13"/>
    <tableColumn id="9" xr3:uid="{8AC99D16-5421-4A43-BC04-8C2E15EE380A}" name="2013-14"/>
    <tableColumn id="10" xr3:uid="{7BFD8F62-DF2A-4E31-8A0D-C240B7064FF7}" name="2014-15"/>
    <tableColumn id="11" xr3:uid="{79445D3D-BC00-4244-AD08-005DA80E98EA}" name="2015-16"/>
    <tableColumn id="12" xr3:uid="{9A9D2877-2195-46BE-8900-10F3913CED5D}" name="2016-17"/>
    <tableColumn id="13" xr3:uid="{5210955D-208E-4232-AC9D-55FCA98FDBF8}" name="2017-18"/>
    <tableColumn id="14" xr3:uid="{60BA8597-DA3F-4766-B881-52D6EAA308FF}" name="2018-19"/>
    <tableColumn id="15" xr3:uid="{D024B9E3-977F-4541-B748-EB07ECEAFBA6}" name="2019-20*"/>
    <tableColumn id="17" xr3:uid="{D71BA319-158A-4837-9788-369314D43737}" name="2020-21*"/>
    <tableColumn id="16" xr3:uid="{6FA54FE5-7F78-4D42-AE26-3B5177B6EFE0}" name="2021-22**" dataDxfId="21"/>
    <tableColumn id="18" xr3:uid="{410AABA1-C2C0-4444-9DC9-246E5D3734CE}" name="Column1"/>
    <tableColumn id="19" xr3:uid="{345CE56F-4AA9-46DD-BAC0-17183D0D7E22}" name="Column1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92A783-6597-482E-88CB-286653256804}" name="Table7" displayName="Table7" ref="A37:S41" totalsRowShown="0" headerRowDxfId="20">
  <tableColumns count="19">
    <tableColumn id="1" xr3:uid="{F536C346-6063-4F79-B99B-1452C9F76E21}" name="Year" dataDxfId="19"/>
    <tableColumn id="2" xr3:uid="{AE6D032F-D252-479D-89B0-A9FE0A5184BB}" name="2006-072" dataDxfId="18"/>
    <tableColumn id="3" xr3:uid="{1971A989-88FC-48C2-8836-3214144DB5F8}" name="2007-082" dataDxfId="17"/>
    <tableColumn id="4" xr3:uid="{E68586ED-2D3E-4BD9-87EF-CA916C741FB1}" name="2008-09" dataDxfId="16"/>
    <tableColumn id="5" xr3:uid="{6DBDC2EC-A2B3-4689-BFBF-D518DA7A24C9}" name="2009-10" dataDxfId="15"/>
    <tableColumn id="6" xr3:uid="{AC7D8591-B2BD-492D-96E2-A6FD764FC5E2}" name="2010-11" dataDxfId="14"/>
    <tableColumn id="7" xr3:uid="{815D0DF7-C2BC-44B6-A362-295BEF97A551}" name="2011-12" dataDxfId="13"/>
    <tableColumn id="8" xr3:uid="{2675E5F7-FF06-47F7-9F25-5DFF496F8171}" name="2012-13" dataDxfId="12"/>
    <tableColumn id="9" xr3:uid="{E0DC4631-47FF-4859-9C68-03C195160D9B}" name="2013-14" dataDxfId="11"/>
    <tableColumn id="10" xr3:uid="{3721036A-5ADE-44FD-8708-A142C0BA1955}" name="2014-15" dataDxfId="10"/>
    <tableColumn id="11" xr3:uid="{500282A9-7486-4A98-BD75-14999EA84A81}" name="2015-16" dataDxfId="9"/>
    <tableColumn id="12" xr3:uid="{A4A5F67F-960D-4D97-9C95-1BB5C989150F}" name="2016-17" dataDxfId="8"/>
    <tableColumn id="13" xr3:uid="{AD972AD0-6F6D-4FDC-8DFD-A45DB70A7A0A}" name="2017-18" dataDxfId="7"/>
    <tableColumn id="14" xr3:uid="{F02A182F-3820-4162-B4C0-F6D731171603}" name="2018-19" dataDxfId="6"/>
    <tableColumn id="15" xr3:uid="{2F8BB4CE-2D9E-4B5F-845D-0793AA08785C}" name="2019-20*" dataDxfId="5"/>
    <tableColumn id="17" xr3:uid="{D951224A-D689-4568-B6BB-795EE2A17AF8}" name="2020-21*" dataDxfId="4"/>
    <tableColumn id="16" xr3:uid="{8104F6C2-BD25-48EB-A52A-247550626F17}" name="2021-22**" dataDxfId="3"/>
    <tableColumn id="18" xr3:uid="{1AF28942-2692-4EEA-8B8F-9F0DEFBA538B}" name="Column1" dataDxfId="2"/>
    <tableColumn id="19" xr3:uid="{28E91319-B83F-45D9-9183-5EC607308642}" name="Column12"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view="pageLayout" zoomScaleNormal="100" workbookViewId="0">
      <selection sqref="A1:Q1"/>
    </sheetView>
  </sheetViews>
  <sheetFormatPr defaultRowHeight="12.75" x14ac:dyDescent="0.2"/>
  <cols>
    <col min="1" max="1" width="35.7109375" style="4" customWidth="1"/>
    <col min="2" max="3" width="10" style="4" hidden="1" customWidth="1"/>
    <col min="4" max="5" width="9" style="4" hidden="1" customWidth="1"/>
    <col min="6" max="8" width="7.85546875" style="4" hidden="1" customWidth="1"/>
    <col min="9" max="19" width="7.85546875" style="4" customWidth="1"/>
    <col min="20" max="16384" width="9.140625" style="4"/>
  </cols>
  <sheetData>
    <row r="1" spans="1:19" s="18" customFormat="1" ht="60" customHeight="1" x14ac:dyDescent="0.25">
      <c r="A1" s="33" t="s">
        <v>128</v>
      </c>
      <c r="B1" s="33"/>
      <c r="C1" s="33"/>
      <c r="D1" s="33"/>
      <c r="E1" s="33"/>
      <c r="F1" s="33"/>
      <c r="G1" s="33"/>
      <c r="H1" s="33"/>
      <c r="I1" s="33"/>
      <c r="J1" s="33"/>
      <c r="K1" s="33"/>
      <c r="L1" s="33"/>
      <c r="M1" s="33"/>
      <c r="N1" s="33"/>
      <c r="O1" s="33"/>
      <c r="P1" s="33"/>
      <c r="Q1" s="33"/>
    </row>
    <row r="2" spans="1:19" ht="16.5" customHeight="1" x14ac:dyDescent="0.2">
      <c r="A2" s="19" t="s">
        <v>77</v>
      </c>
      <c r="B2" s="20" t="s">
        <v>115</v>
      </c>
      <c r="C2" s="20" t="s">
        <v>116</v>
      </c>
      <c r="D2" s="20" t="s">
        <v>75</v>
      </c>
      <c r="E2" s="20" t="s">
        <v>74</v>
      </c>
      <c r="F2" s="20" t="s">
        <v>73</v>
      </c>
      <c r="G2" s="20" t="s">
        <v>72</v>
      </c>
      <c r="H2" s="20" t="s">
        <v>71</v>
      </c>
      <c r="I2" s="20" t="s">
        <v>103</v>
      </c>
      <c r="J2" s="21" t="s">
        <v>104</v>
      </c>
      <c r="K2" s="21" t="s">
        <v>105</v>
      </c>
      <c r="L2" s="21" t="s">
        <v>106</v>
      </c>
      <c r="M2" s="21" t="s">
        <v>107</v>
      </c>
      <c r="N2" s="21" t="s">
        <v>117</v>
      </c>
      <c r="O2" s="22" t="s">
        <v>118</v>
      </c>
      <c r="P2" s="22" t="s">
        <v>119</v>
      </c>
      <c r="Q2" s="22" t="s">
        <v>127</v>
      </c>
      <c r="R2" s="21" t="s">
        <v>131</v>
      </c>
      <c r="S2" s="21" t="s">
        <v>134</v>
      </c>
    </row>
    <row r="3" spans="1:19" ht="16.5" customHeight="1" x14ac:dyDescent="0.2">
      <c r="A3" s="5" t="s">
        <v>108</v>
      </c>
      <c r="B3" s="6">
        <v>14847</v>
      </c>
      <c r="C3" s="6">
        <v>15519</v>
      </c>
      <c r="D3" s="6">
        <v>15921</v>
      </c>
      <c r="E3" s="6">
        <v>16384</v>
      </c>
      <c r="F3" s="6">
        <v>16126</v>
      </c>
      <c r="G3" s="6">
        <v>15785</v>
      </c>
      <c r="H3" s="6">
        <v>15837</v>
      </c>
      <c r="I3" s="6">
        <v>15992</v>
      </c>
      <c r="J3" s="6">
        <v>16480</v>
      </c>
      <c r="K3" s="6">
        <v>16831</v>
      </c>
      <c r="L3" s="6">
        <v>17026</v>
      </c>
      <c r="M3" s="6">
        <v>17364</v>
      </c>
      <c r="N3" s="6">
        <v>17522</v>
      </c>
      <c r="O3" s="6">
        <v>17909</v>
      </c>
      <c r="P3" s="6">
        <v>18010</v>
      </c>
      <c r="Q3" s="26">
        <v>17999</v>
      </c>
      <c r="R3" s="6">
        <v>17509</v>
      </c>
      <c r="S3" s="6">
        <v>17549</v>
      </c>
    </row>
    <row r="4" spans="1:19" ht="31.5" customHeight="1" x14ac:dyDescent="0.2">
      <c r="A4" s="11" t="s">
        <v>100</v>
      </c>
      <c r="B4" s="5"/>
      <c r="C4" s="5"/>
      <c r="D4" s="5"/>
      <c r="E4" s="5"/>
      <c r="F4" s="5"/>
      <c r="G4" s="5"/>
      <c r="H4" s="5"/>
      <c r="I4" s="5"/>
      <c r="J4" s="5"/>
      <c r="K4" s="5"/>
      <c r="L4" s="5"/>
      <c r="M4" s="5"/>
      <c r="N4" s="5"/>
      <c r="O4" s="5"/>
      <c r="P4" s="5"/>
      <c r="Q4" s="27"/>
    </row>
    <row r="5" spans="1:19" s="25" customFormat="1" ht="14.25" hidden="1" x14ac:dyDescent="0.2">
      <c r="A5" s="17" t="s">
        <v>77</v>
      </c>
      <c r="B5" s="15" t="s">
        <v>124</v>
      </c>
      <c r="C5" s="15" t="s">
        <v>125</v>
      </c>
      <c r="D5" s="15" t="s">
        <v>75</v>
      </c>
      <c r="E5" s="15" t="s">
        <v>74</v>
      </c>
      <c r="F5" s="15" t="s">
        <v>73</v>
      </c>
      <c r="G5" s="15" t="s">
        <v>72</v>
      </c>
      <c r="H5" s="15" t="s">
        <v>71</v>
      </c>
      <c r="I5" s="15" t="s">
        <v>103</v>
      </c>
      <c r="J5" s="15" t="s">
        <v>104</v>
      </c>
      <c r="K5" s="15" t="s">
        <v>105</v>
      </c>
      <c r="L5" s="15" t="s">
        <v>106</v>
      </c>
      <c r="M5" s="15" t="s">
        <v>107</v>
      </c>
      <c r="N5" s="15" t="s">
        <v>117</v>
      </c>
      <c r="O5" s="16" t="s">
        <v>118</v>
      </c>
      <c r="P5" s="16" t="s">
        <v>119</v>
      </c>
      <c r="Q5" s="28" t="s">
        <v>126</v>
      </c>
      <c r="R5" s="15" t="s">
        <v>130</v>
      </c>
      <c r="S5" s="15" t="s">
        <v>133</v>
      </c>
    </row>
    <row r="6" spans="1:19" ht="16.5" customHeight="1" x14ac:dyDescent="0.2">
      <c r="A6" s="7" t="s">
        <v>97</v>
      </c>
      <c r="B6" s="6">
        <v>9255</v>
      </c>
      <c r="C6" s="6">
        <v>9314</v>
      </c>
      <c r="D6" s="6">
        <v>9189</v>
      </c>
      <c r="E6" s="6">
        <v>9333</v>
      </c>
      <c r="F6" s="6">
        <v>9421</v>
      </c>
      <c r="G6" s="6">
        <v>9221</v>
      </c>
      <c r="H6" s="6">
        <v>9304</v>
      </c>
      <c r="I6" s="6">
        <v>9240</v>
      </c>
      <c r="J6" s="6">
        <v>9405</v>
      </c>
      <c r="K6" s="6">
        <v>9554</v>
      </c>
      <c r="L6" s="6">
        <v>9721</v>
      </c>
      <c r="M6" s="6">
        <v>10223</v>
      </c>
      <c r="N6" s="14">
        <v>10689</v>
      </c>
      <c r="O6" s="14">
        <v>11547</v>
      </c>
      <c r="P6" s="14">
        <v>11225</v>
      </c>
      <c r="Q6" s="29">
        <v>12901</v>
      </c>
      <c r="R6" s="29">
        <v>11349</v>
      </c>
      <c r="S6" s="29">
        <v>12215</v>
      </c>
    </row>
    <row r="7" spans="1:19" ht="16.5" customHeight="1" x14ac:dyDescent="0.2">
      <c r="A7" s="7" t="s">
        <v>98</v>
      </c>
      <c r="B7" s="8">
        <f>B6/B$3*100</f>
        <v>62.335825419276624</v>
      </c>
      <c r="C7" s="8">
        <f t="shared" ref="C7" si="0">C6/C$3*100</f>
        <v>60.016753656807786</v>
      </c>
      <c r="D7" s="8">
        <f>D6/D$3*100</f>
        <v>57.716223855285477</v>
      </c>
      <c r="E7" s="8">
        <f t="shared" ref="E7:I7" si="1">E6/E$3*100</f>
        <v>56.964111328125</v>
      </c>
      <c r="F7" s="8">
        <f t="shared" si="1"/>
        <v>58.421183182438298</v>
      </c>
      <c r="G7" s="8">
        <f t="shared" si="1"/>
        <v>58.416217928413047</v>
      </c>
      <c r="H7" s="8">
        <f t="shared" si="1"/>
        <v>58.748500347288001</v>
      </c>
      <c r="I7" s="8">
        <f t="shared" si="1"/>
        <v>57.77888944472236</v>
      </c>
      <c r="J7" s="8">
        <f t="shared" ref="J7:K7" si="2">J6/J$3*100</f>
        <v>57.069174757281552</v>
      </c>
      <c r="K7" s="8">
        <f t="shared" si="2"/>
        <v>56.764303962925553</v>
      </c>
      <c r="L7" s="8">
        <f t="shared" ref="L7:O7" si="3">L6/L$3*100</f>
        <v>57.095031128861741</v>
      </c>
      <c r="M7" s="8">
        <f t="shared" si="3"/>
        <v>58.874683252706753</v>
      </c>
      <c r="N7" s="8">
        <f t="shared" si="3"/>
        <v>61.003310124415023</v>
      </c>
      <c r="O7" s="8">
        <f t="shared" si="3"/>
        <v>64.475961806912736</v>
      </c>
      <c r="P7" s="8">
        <f>P6/P$3*100</f>
        <v>62.326485285952252</v>
      </c>
      <c r="Q7" s="30">
        <f>Q6/Q$3*100</f>
        <v>71.676204233568527</v>
      </c>
      <c r="R7" s="30">
        <f>R6/R$3*100</f>
        <v>64.8180935518876</v>
      </c>
      <c r="S7" s="30">
        <f>S6/S$3*100</f>
        <v>69.60510570402873</v>
      </c>
    </row>
    <row r="8" spans="1:19" ht="16.5" customHeight="1" x14ac:dyDescent="0.2">
      <c r="A8" s="7" t="s">
        <v>99</v>
      </c>
      <c r="B8" s="9">
        <v>45885222.000000007</v>
      </c>
      <c r="C8" s="9">
        <v>48246244.590000004</v>
      </c>
      <c r="D8" s="9">
        <v>49900008</v>
      </c>
      <c r="E8" s="9">
        <v>60117741</v>
      </c>
      <c r="F8" s="9">
        <v>63064846</v>
      </c>
      <c r="G8" s="9">
        <v>59414392</v>
      </c>
      <c r="H8" s="9">
        <v>68555599</v>
      </c>
      <c r="I8" s="9">
        <v>70419793</v>
      </c>
      <c r="J8" s="9">
        <v>73463692</v>
      </c>
      <c r="K8" s="9">
        <v>79035842</v>
      </c>
      <c r="L8" s="9">
        <v>85100577</v>
      </c>
      <c r="M8" s="9">
        <v>96319772</v>
      </c>
      <c r="N8" s="9">
        <v>102773189.44999909</v>
      </c>
      <c r="O8" s="9">
        <v>114079530</v>
      </c>
      <c r="P8" s="9">
        <v>112802793</v>
      </c>
      <c r="Q8" s="31">
        <v>131907393.10999943</v>
      </c>
      <c r="R8" s="31">
        <v>112809541.5199993</v>
      </c>
      <c r="S8" s="31">
        <v>123528018.88999896</v>
      </c>
    </row>
    <row r="9" spans="1:19" ht="16.5" customHeight="1" x14ac:dyDescent="0.2">
      <c r="A9" s="7" t="s">
        <v>102</v>
      </c>
      <c r="B9" s="10">
        <f>B8/B6</f>
        <v>4957.8846029173428</v>
      </c>
      <c r="C9" s="10">
        <f t="shared" ref="C9" si="4">C8/C6</f>
        <v>5179.9704305346795</v>
      </c>
      <c r="D9" s="10">
        <f>D8/D6</f>
        <v>5430.4067907280441</v>
      </c>
      <c r="E9" s="10">
        <f t="shared" ref="E9:I9" si="5">E8/E6</f>
        <v>6441.4165863066537</v>
      </c>
      <c r="F9" s="10">
        <f t="shared" si="5"/>
        <v>6694.0713300074303</v>
      </c>
      <c r="G9" s="10">
        <f t="shared" si="5"/>
        <v>6443.3783754473488</v>
      </c>
      <c r="H9" s="10">
        <f t="shared" si="5"/>
        <v>7368.4005803955288</v>
      </c>
      <c r="I9" s="10">
        <f t="shared" si="5"/>
        <v>7621.1897186147189</v>
      </c>
      <c r="J9" s="10">
        <f t="shared" ref="J9:K9" si="6">J8/J6</f>
        <v>7811.131525784157</v>
      </c>
      <c r="K9" s="10">
        <f t="shared" si="6"/>
        <v>8272.5394599120791</v>
      </c>
      <c r="L9" s="10">
        <f t="shared" ref="L9:Q9" si="7">L8/L6</f>
        <v>8754.302746631005</v>
      </c>
      <c r="M9" s="10">
        <f t="shared" ref="M9:P9" si="8">M8/M6</f>
        <v>9421.8695099285924</v>
      </c>
      <c r="N9" s="10">
        <f t="shared" si="8"/>
        <v>9614.8554074281128</v>
      </c>
      <c r="O9" s="10">
        <f t="shared" si="8"/>
        <v>9879.5817095349448</v>
      </c>
      <c r="P9" s="10">
        <f t="shared" si="8"/>
        <v>10049.246592427617</v>
      </c>
      <c r="Q9" s="32">
        <f t="shared" si="7"/>
        <v>10224.586707231954</v>
      </c>
      <c r="R9" s="32">
        <f t="shared" ref="R9:S9" si="9">R8/R6</f>
        <v>9940.0424284077271</v>
      </c>
      <c r="S9" s="32">
        <f t="shared" si="9"/>
        <v>10112.813662709697</v>
      </c>
    </row>
    <row r="10" spans="1:19" ht="31.5" customHeight="1" x14ac:dyDescent="0.2">
      <c r="A10" s="11" t="s">
        <v>110</v>
      </c>
      <c r="B10" s="5"/>
      <c r="C10" s="5"/>
      <c r="D10" s="5"/>
      <c r="E10" s="5"/>
      <c r="F10" s="5"/>
      <c r="G10" s="5"/>
      <c r="H10" s="5"/>
      <c r="I10" s="5"/>
      <c r="J10" s="5"/>
      <c r="K10" s="5"/>
      <c r="L10" s="5"/>
      <c r="M10" s="5"/>
      <c r="N10" s="5"/>
      <c r="O10" s="5"/>
      <c r="P10" s="5"/>
      <c r="Q10" s="23"/>
    </row>
    <row r="11" spans="1:19" s="25" customFormat="1" ht="14.25" hidden="1" x14ac:dyDescent="0.2">
      <c r="A11" s="17" t="s">
        <v>77</v>
      </c>
      <c r="B11" s="15" t="s">
        <v>124</v>
      </c>
      <c r="C11" s="15" t="s">
        <v>125</v>
      </c>
      <c r="D11" s="15" t="s">
        <v>75</v>
      </c>
      <c r="E11" s="15" t="s">
        <v>74</v>
      </c>
      <c r="F11" s="15" t="s">
        <v>73</v>
      </c>
      <c r="G11" s="15" t="s">
        <v>72</v>
      </c>
      <c r="H11" s="15" t="s">
        <v>71</v>
      </c>
      <c r="I11" s="15" t="s">
        <v>103</v>
      </c>
      <c r="J11" s="15" t="s">
        <v>104</v>
      </c>
      <c r="K11" s="15" t="s">
        <v>105</v>
      </c>
      <c r="L11" s="15" t="s">
        <v>106</v>
      </c>
      <c r="M11" s="15" t="s">
        <v>107</v>
      </c>
      <c r="N11" s="15" t="s">
        <v>117</v>
      </c>
      <c r="O11" s="16" t="s">
        <v>118</v>
      </c>
      <c r="P11" s="16" t="s">
        <v>119</v>
      </c>
      <c r="Q11" s="15" t="s">
        <v>126</v>
      </c>
      <c r="R11" s="15" t="s">
        <v>130</v>
      </c>
      <c r="S11" s="15" t="s">
        <v>133</v>
      </c>
    </row>
    <row r="12" spans="1:19" ht="16.5" customHeight="1" x14ac:dyDescent="0.2">
      <c r="A12" s="7" t="s">
        <v>97</v>
      </c>
      <c r="B12" s="6">
        <v>4618</v>
      </c>
      <c r="C12" s="6">
        <v>4820</v>
      </c>
      <c r="D12" s="6">
        <v>4824</v>
      </c>
      <c r="E12" s="6">
        <v>5330</v>
      </c>
      <c r="F12" s="6">
        <v>5664</v>
      </c>
      <c r="G12" s="6">
        <v>5745</v>
      </c>
      <c r="H12" s="6">
        <v>5563</v>
      </c>
      <c r="I12" s="6">
        <v>5359</v>
      </c>
      <c r="J12" s="6">
        <v>5487</v>
      </c>
      <c r="K12" s="6">
        <v>5473</v>
      </c>
      <c r="L12" s="6">
        <v>5453</v>
      </c>
      <c r="M12" s="6">
        <v>5985</v>
      </c>
      <c r="N12" s="6">
        <v>6212</v>
      </c>
      <c r="O12" s="6">
        <v>6264</v>
      </c>
      <c r="P12" s="6">
        <v>6477</v>
      </c>
      <c r="Q12" s="26">
        <v>6682</v>
      </c>
      <c r="R12" s="26">
        <v>6719</v>
      </c>
      <c r="S12" s="26">
        <v>6921</v>
      </c>
    </row>
    <row r="13" spans="1:19" ht="16.5" customHeight="1" x14ac:dyDescent="0.2">
      <c r="A13" s="7" t="s">
        <v>98</v>
      </c>
      <c r="B13" s="8">
        <f>B12/B$3*100</f>
        <v>31.103926719202533</v>
      </c>
      <c r="C13" s="8">
        <f t="shared" ref="C13" si="10">C12/C$3*100</f>
        <v>31.058702235968809</v>
      </c>
      <c r="D13" s="8">
        <f>D12/D$3*100</f>
        <v>30.29960429621255</v>
      </c>
      <c r="E13" s="8">
        <f t="shared" ref="E13:O13" si="11">E12/E$3*100</f>
        <v>32.53173828125</v>
      </c>
      <c r="F13" s="8">
        <f t="shared" si="11"/>
        <v>35.123403199801558</v>
      </c>
      <c r="G13" s="8">
        <f t="shared" si="11"/>
        <v>36.395312005068106</v>
      </c>
      <c r="H13" s="8">
        <f t="shared" si="11"/>
        <v>35.12660226052914</v>
      </c>
      <c r="I13" s="8">
        <f t="shared" si="11"/>
        <v>33.510505252626317</v>
      </c>
      <c r="J13" s="8">
        <f t="shared" si="11"/>
        <v>33.29490291262136</v>
      </c>
      <c r="K13" s="8">
        <f t="shared" si="11"/>
        <v>32.517378646545062</v>
      </c>
      <c r="L13" s="8">
        <f t="shared" si="11"/>
        <v>32.0274873722542</v>
      </c>
      <c r="M13" s="8">
        <f t="shared" si="11"/>
        <v>34.467864547339325</v>
      </c>
      <c r="N13" s="8">
        <f t="shared" si="11"/>
        <v>35.45257390708823</v>
      </c>
      <c r="O13" s="8">
        <f t="shared" si="11"/>
        <v>34.976827293539557</v>
      </c>
      <c r="P13" s="8">
        <f>P12/P$3*100</f>
        <v>35.963353692393113</v>
      </c>
      <c r="Q13" s="30">
        <f>Q12/Q$3*100</f>
        <v>37.124284682482362</v>
      </c>
      <c r="R13" s="30">
        <f>R12/R$3*100</f>
        <v>38.374550231309613</v>
      </c>
      <c r="S13" s="30">
        <f>S12/S$3*100</f>
        <v>39.438144623625277</v>
      </c>
    </row>
    <row r="14" spans="1:19" ht="16.5" customHeight="1" x14ac:dyDescent="0.2">
      <c r="A14" s="7" t="s">
        <v>99</v>
      </c>
      <c r="B14" s="9">
        <v>14372115.49</v>
      </c>
      <c r="C14" s="9">
        <v>15906434.109999999</v>
      </c>
      <c r="D14" s="9">
        <v>18691966</v>
      </c>
      <c r="E14" s="9">
        <v>25344637</v>
      </c>
      <c r="F14" s="9">
        <v>25146829</v>
      </c>
      <c r="G14" s="9">
        <v>24894354</v>
      </c>
      <c r="H14" s="9">
        <v>25441808</v>
      </c>
      <c r="I14" s="9">
        <v>24784222</v>
      </c>
      <c r="J14" s="9">
        <v>24356785</v>
      </c>
      <c r="K14" s="9">
        <v>24351549</v>
      </c>
      <c r="L14" s="9">
        <v>25145234</v>
      </c>
      <c r="M14" s="9">
        <v>29098530</v>
      </c>
      <c r="N14" s="9">
        <v>30517646</v>
      </c>
      <c r="O14" s="9">
        <v>31375251</v>
      </c>
      <c r="P14" s="9">
        <v>33167505</v>
      </c>
      <c r="Q14" s="31">
        <v>34777611</v>
      </c>
      <c r="R14" s="31">
        <v>36941336.100000001</v>
      </c>
      <c r="S14" s="31">
        <v>40530330</v>
      </c>
    </row>
    <row r="15" spans="1:19" ht="16.5" customHeight="1" x14ac:dyDescent="0.2">
      <c r="A15" s="7" t="s">
        <v>102</v>
      </c>
      <c r="B15" s="10">
        <f>B14/B12</f>
        <v>3112.1947791251623</v>
      </c>
      <c r="C15" s="10">
        <f t="shared" ref="C15" si="12">C14/C12</f>
        <v>3300.0900643153527</v>
      </c>
      <c r="D15" s="10">
        <f>D14/D12</f>
        <v>3874.7856550580432</v>
      </c>
      <c r="E15" s="10">
        <f t="shared" ref="E15:Q15" si="13">E14/E12</f>
        <v>4755.0913696060034</v>
      </c>
      <c r="F15" s="10">
        <f t="shared" si="13"/>
        <v>4439.7650070621467</v>
      </c>
      <c r="G15" s="10">
        <f t="shared" si="13"/>
        <v>4333.2208877284593</v>
      </c>
      <c r="H15" s="10">
        <f t="shared" si="13"/>
        <v>4573.3970879022108</v>
      </c>
      <c r="I15" s="10">
        <f t="shared" si="13"/>
        <v>4624.7848479193881</v>
      </c>
      <c r="J15" s="10">
        <f t="shared" si="13"/>
        <v>4438.9985420083831</v>
      </c>
      <c r="K15" s="10">
        <f t="shared" si="13"/>
        <v>4449.39685729947</v>
      </c>
      <c r="L15" s="10">
        <f t="shared" si="13"/>
        <v>4611.2660920594171</v>
      </c>
      <c r="M15" s="10">
        <f t="shared" si="13"/>
        <v>4861.9097744360906</v>
      </c>
      <c r="N15" s="10">
        <f t="shared" si="13"/>
        <v>4912.6925305859622</v>
      </c>
      <c r="O15" s="10">
        <f t="shared" si="13"/>
        <v>5008.8204022988502</v>
      </c>
      <c r="P15" s="10">
        <f t="shared" si="13"/>
        <v>5120.8128763316354</v>
      </c>
      <c r="Q15" s="32">
        <f t="shared" si="13"/>
        <v>5204.6709069140979</v>
      </c>
      <c r="R15" s="32">
        <f t="shared" ref="R15:S15" si="14">R14/R12</f>
        <v>5498.0407947611257</v>
      </c>
      <c r="S15" s="32">
        <f t="shared" si="14"/>
        <v>5856.1378413524053</v>
      </c>
    </row>
    <row r="16" spans="1:19" ht="31.5" customHeight="1" x14ac:dyDescent="0.2">
      <c r="A16" s="11" t="s">
        <v>101</v>
      </c>
      <c r="B16" s="5"/>
      <c r="C16" s="5"/>
      <c r="D16" s="5"/>
      <c r="E16" s="5"/>
      <c r="F16" s="5"/>
      <c r="G16" s="5"/>
      <c r="H16" s="5"/>
      <c r="I16" s="5"/>
      <c r="J16" s="5"/>
      <c r="K16" s="5"/>
      <c r="L16" s="5"/>
      <c r="M16" s="5"/>
      <c r="N16" s="5"/>
      <c r="O16" s="5"/>
      <c r="P16" s="5"/>
      <c r="Q16" s="23"/>
    </row>
    <row r="17" spans="1:19" s="25" customFormat="1" ht="14.25" hidden="1" x14ac:dyDescent="0.2">
      <c r="A17" s="17" t="s">
        <v>77</v>
      </c>
      <c r="B17" s="15" t="s">
        <v>124</v>
      </c>
      <c r="C17" s="15" t="s">
        <v>125</v>
      </c>
      <c r="D17" s="15" t="s">
        <v>75</v>
      </c>
      <c r="E17" s="15" t="s">
        <v>74</v>
      </c>
      <c r="F17" s="15" t="s">
        <v>73</v>
      </c>
      <c r="G17" s="15" t="s">
        <v>72</v>
      </c>
      <c r="H17" s="15" t="s">
        <v>71</v>
      </c>
      <c r="I17" s="15" t="s">
        <v>103</v>
      </c>
      <c r="J17" s="15" t="s">
        <v>104</v>
      </c>
      <c r="K17" s="15" t="s">
        <v>105</v>
      </c>
      <c r="L17" s="15" t="s">
        <v>106</v>
      </c>
      <c r="M17" s="15" t="s">
        <v>107</v>
      </c>
      <c r="N17" s="15" t="s">
        <v>117</v>
      </c>
      <c r="O17" s="16" t="s">
        <v>118</v>
      </c>
      <c r="P17" s="16" t="s">
        <v>119</v>
      </c>
      <c r="Q17" s="15" t="s">
        <v>126</v>
      </c>
      <c r="R17" s="15" t="s">
        <v>130</v>
      </c>
      <c r="S17" s="15" t="s">
        <v>133</v>
      </c>
    </row>
    <row r="18" spans="1:19" ht="16.5" customHeight="1" x14ac:dyDescent="0.2">
      <c r="A18" s="7" t="s">
        <v>97</v>
      </c>
      <c r="B18" s="6">
        <v>6869</v>
      </c>
      <c r="C18" s="6">
        <v>6801</v>
      </c>
      <c r="D18" s="6">
        <v>7080</v>
      </c>
      <c r="E18" s="6">
        <v>7349</v>
      </c>
      <c r="F18" s="6">
        <v>7619</v>
      </c>
      <c r="G18" s="6">
        <v>7372</v>
      </c>
      <c r="H18" s="6">
        <v>7337</v>
      </c>
      <c r="I18" s="6">
        <v>7190</v>
      </c>
      <c r="J18" s="6">
        <v>7138</v>
      </c>
      <c r="K18" s="6">
        <v>6983</v>
      </c>
      <c r="L18" s="6">
        <v>6752</v>
      </c>
      <c r="M18" s="6">
        <v>6602</v>
      </c>
      <c r="N18" s="6">
        <v>6396</v>
      </c>
      <c r="O18" s="6">
        <v>6364</v>
      </c>
      <c r="P18" s="6">
        <v>5598</v>
      </c>
      <c r="Q18" s="26">
        <v>6083</v>
      </c>
      <c r="R18" s="26">
        <v>6365</v>
      </c>
      <c r="S18" s="26">
        <v>6195</v>
      </c>
    </row>
    <row r="19" spans="1:19" ht="16.5" customHeight="1" x14ac:dyDescent="0.2">
      <c r="A19" s="7" t="s">
        <v>98</v>
      </c>
      <c r="B19" s="8">
        <f>B18/B$3*100</f>
        <v>46.265238768774836</v>
      </c>
      <c r="C19" s="8">
        <f t="shared" ref="C19" si="15">C18/C$3*100</f>
        <v>43.823699980668856</v>
      </c>
      <c r="D19" s="8">
        <f>D18/D$3*100</f>
        <v>44.469568494441305</v>
      </c>
      <c r="E19" s="8">
        <f t="shared" ref="E19:O19" si="16">E18/E$3*100</f>
        <v>44.854736328125</v>
      </c>
      <c r="F19" s="8">
        <f t="shared" si="16"/>
        <v>47.246682376286742</v>
      </c>
      <c r="G19" s="8">
        <f t="shared" si="16"/>
        <v>46.702565726955967</v>
      </c>
      <c r="H19" s="8">
        <f t="shared" si="16"/>
        <v>46.328218728294502</v>
      </c>
      <c r="I19" s="8">
        <f t="shared" si="16"/>
        <v>44.959979989994999</v>
      </c>
      <c r="J19" s="8">
        <f t="shared" si="16"/>
        <v>43.313106796116507</v>
      </c>
      <c r="K19" s="8">
        <f t="shared" si="16"/>
        <v>41.488919256134515</v>
      </c>
      <c r="L19" s="8">
        <f t="shared" si="16"/>
        <v>39.656995183836486</v>
      </c>
      <c r="M19" s="8">
        <f t="shared" si="16"/>
        <v>38.021193273439302</v>
      </c>
      <c r="N19" s="8">
        <f t="shared" si="16"/>
        <v>36.502682342198376</v>
      </c>
      <c r="O19" s="8">
        <f t="shared" si="16"/>
        <v>35.5352057624658</v>
      </c>
      <c r="P19" s="8">
        <f>P18/P$3*100</f>
        <v>31.082731815657965</v>
      </c>
      <c r="Q19" s="30">
        <f>Q18/Q$3*100</f>
        <v>33.796322017889885</v>
      </c>
      <c r="R19" s="30">
        <f>R18/R$3*100</f>
        <v>36.352732880233027</v>
      </c>
      <c r="S19" s="30">
        <f>S18/S$3*100</f>
        <v>35.301156761069009</v>
      </c>
    </row>
    <row r="20" spans="1:19" ht="16.5" customHeight="1" x14ac:dyDescent="0.2">
      <c r="A20" s="7" t="s">
        <v>99</v>
      </c>
      <c r="B20" s="9">
        <v>31127306.740000006</v>
      </c>
      <c r="C20" s="9">
        <v>33428342.530000005</v>
      </c>
      <c r="D20" s="9">
        <v>44950963</v>
      </c>
      <c r="E20" s="9">
        <v>47510030</v>
      </c>
      <c r="F20" s="9">
        <v>50846357</v>
      </c>
      <c r="G20" s="9">
        <v>48211643</v>
      </c>
      <c r="H20" s="9">
        <v>47078309</v>
      </c>
      <c r="I20" s="9">
        <v>47005890</v>
      </c>
      <c r="J20" s="9">
        <v>44828232</v>
      </c>
      <c r="K20" s="9">
        <v>43704319</v>
      </c>
      <c r="L20" s="9">
        <v>43157086</v>
      </c>
      <c r="M20" s="9">
        <v>40484273</v>
      </c>
      <c r="N20" s="9">
        <v>38812746</v>
      </c>
      <c r="O20" s="9">
        <v>38502262</v>
      </c>
      <c r="P20" s="9">
        <v>33275603</v>
      </c>
      <c r="Q20" s="31">
        <v>37323997</v>
      </c>
      <c r="R20" s="31">
        <v>38147765</v>
      </c>
      <c r="S20" s="31">
        <v>37028610</v>
      </c>
    </row>
    <row r="21" spans="1:19" ht="16.5" customHeight="1" x14ac:dyDescent="0.2">
      <c r="A21" s="7" t="s">
        <v>102</v>
      </c>
      <c r="B21" s="10">
        <f>B20/B18</f>
        <v>4531.5630717717286</v>
      </c>
      <c r="C21" s="10">
        <f t="shared" ref="C21" si="17">C20/C18</f>
        <v>4915.2099000147045</v>
      </c>
      <c r="D21" s="10">
        <f>D20/D18</f>
        <v>6349.0060734463277</v>
      </c>
      <c r="E21" s="10">
        <f t="shared" ref="E21:Q21" si="18">E20/E18</f>
        <v>6464.8292284664576</v>
      </c>
      <c r="F21" s="10">
        <f t="shared" si="18"/>
        <v>6673.626066412915</v>
      </c>
      <c r="G21" s="10">
        <f t="shared" si="18"/>
        <v>6539.8322029300052</v>
      </c>
      <c r="H21" s="10">
        <f t="shared" si="18"/>
        <v>6416.5611285266459</v>
      </c>
      <c r="I21" s="10">
        <f t="shared" si="18"/>
        <v>6537.6759388038945</v>
      </c>
      <c r="J21" s="10">
        <f t="shared" si="18"/>
        <v>6280.2230316615296</v>
      </c>
      <c r="K21" s="10">
        <f t="shared" si="18"/>
        <v>6258.6737791780033</v>
      </c>
      <c r="L21" s="10">
        <f t="shared" si="18"/>
        <v>6391.7485189573463</v>
      </c>
      <c r="M21" s="10">
        <f t="shared" si="18"/>
        <v>6132.1225386246588</v>
      </c>
      <c r="N21" s="10">
        <f t="shared" si="18"/>
        <v>6068.2842401500939</v>
      </c>
      <c r="O21" s="10">
        <f t="shared" si="18"/>
        <v>6050.0097423004399</v>
      </c>
      <c r="P21" s="10">
        <f t="shared" si="18"/>
        <v>5944.1948910325118</v>
      </c>
      <c r="Q21" s="32">
        <f t="shared" si="18"/>
        <v>6135.7877691928325</v>
      </c>
      <c r="R21" s="32">
        <f t="shared" ref="R21:S21" si="19">R20/R18</f>
        <v>5993.3644933228597</v>
      </c>
      <c r="S21" s="32">
        <f t="shared" si="19"/>
        <v>5977.176755447942</v>
      </c>
    </row>
    <row r="22" spans="1:19" ht="45.75" customHeight="1" x14ac:dyDescent="0.2">
      <c r="A22" s="37" t="s">
        <v>111</v>
      </c>
      <c r="B22" s="37"/>
      <c r="C22" s="37"/>
      <c r="D22" s="37"/>
      <c r="E22" s="37"/>
      <c r="F22" s="37"/>
      <c r="G22" s="37"/>
      <c r="H22" s="37"/>
      <c r="I22" s="37"/>
      <c r="J22" s="37"/>
      <c r="K22" s="37"/>
      <c r="L22" s="37"/>
      <c r="M22" s="37"/>
      <c r="N22" s="37"/>
      <c r="O22" s="37"/>
      <c r="P22" s="37"/>
      <c r="Q22" s="37"/>
      <c r="R22" s="37"/>
      <c r="S22" s="37"/>
    </row>
    <row r="23" spans="1:19" ht="12.75" customHeight="1" x14ac:dyDescent="0.2">
      <c r="A23" s="36" t="s">
        <v>123</v>
      </c>
      <c r="B23" s="36"/>
      <c r="C23" s="36"/>
      <c r="D23" s="36"/>
      <c r="E23" s="36"/>
      <c r="F23" s="36"/>
      <c r="G23" s="36"/>
      <c r="H23" s="36"/>
      <c r="I23" s="36"/>
      <c r="J23" s="36"/>
      <c r="K23" s="36"/>
      <c r="L23" s="36"/>
      <c r="M23" s="36"/>
      <c r="N23" s="36"/>
      <c r="O23" s="36"/>
      <c r="P23" s="36"/>
      <c r="Q23" s="36"/>
      <c r="R23" s="36"/>
    </row>
    <row r="24" spans="1:19" x14ac:dyDescent="0.2">
      <c r="A24" s="12" t="s">
        <v>109</v>
      </c>
      <c r="Q24" s="23"/>
    </row>
    <row r="25" spans="1:19" x14ac:dyDescent="0.2">
      <c r="A25" s="13" t="s">
        <v>112</v>
      </c>
      <c r="Q25" s="23"/>
    </row>
    <row r="26" spans="1:19" ht="13.5" customHeight="1" x14ac:dyDescent="0.2">
      <c r="A26" s="36" t="s">
        <v>129</v>
      </c>
      <c r="B26" s="36"/>
      <c r="C26" s="36"/>
      <c r="D26" s="36"/>
      <c r="E26" s="36"/>
      <c r="F26" s="36"/>
      <c r="G26" s="36"/>
      <c r="H26" s="36"/>
      <c r="I26" s="36"/>
      <c r="J26" s="36"/>
      <c r="K26" s="36"/>
      <c r="L26" s="36"/>
      <c r="M26" s="36"/>
      <c r="N26" s="36"/>
      <c r="O26" s="36"/>
      <c r="P26" s="36"/>
      <c r="Q26" s="23"/>
    </row>
    <row r="27" spans="1:19" s="18" customFormat="1" ht="60" customHeight="1" x14ac:dyDescent="0.25">
      <c r="A27" s="34" t="s">
        <v>132</v>
      </c>
      <c r="B27" s="35"/>
      <c r="C27" s="35"/>
      <c r="D27" s="35"/>
      <c r="E27" s="35"/>
      <c r="F27" s="35"/>
      <c r="G27" s="35"/>
      <c r="H27" s="35"/>
      <c r="I27" s="35"/>
      <c r="J27" s="35"/>
      <c r="K27" s="35"/>
      <c r="L27" s="35"/>
      <c r="M27" s="35"/>
      <c r="N27" s="35"/>
      <c r="O27" s="35"/>
      <c r="P27" s="35"/>
      <c r="Q27" s="24"/>
    </row>
    <row r="28" spans="1:19" ht="16.5" customHeight="1" x14ac:dyDescent="0.2">
      <c r="A28" s="19" t="s">
        <v>77</v>
      </c>
      <c r="B28" s="20" t="s">
        <v>115</v>
      </c>
      <c r="C28" s="20" t="s">
        <v>116</v>
      </c>
      <c r="D28" s="20" t="s">
        <v>75</v>
      </c>
      <c r="E28" s="20" t="s">
        <v>74</v>
      </c>
      <c r="F28" s="20" t="s">
        <v>73</v>
      </c>
      <c r="G28" s="20" t="s">
        <v>72</v>
      </c>
      <c r="H28" s="20" t="s">
        <v>71</v>
      </c>
      <c r="I28" s="20" t="s">
        <v>103</v>
      </c>
      <c r="J28" s="21" t="s">
        <v>104</v>
      </c>
      <c r="K28" s="21" t="s">
        <v>105</v>
      </c>
      <c r="L28" s="21" t="s">
        <v>106</v>
      </c>
      <c r="M28" s="21" t="s">
        <v>107</v>
      </c>
      <c r="N28" s="21" t="s">
        <v>117</v>
      </c>
      <c r="O28" s="22" t="s">
        <v>118</v>
      </c>
      <c r="P28" s="22" t="s">
        <v>119</v>
      </c>
      <c r="Q28" s="22" t="s">
        <v>127</v>
      </c>
      <c r="R28" s="21" t="s">
        <v>131</v>
      </c>
      <c r="S28" s="21" t="s">
        <v>134</v>
      </c>
    </row>
    <row r="29" spans="1:19" ht="16.5" customHeight="1" x14ac:dyDescent="0.2">
      <c r="A29" s="5" t="s">
        <v>108</v>
      </c>
      <c r="B29" s="6">
        <v>14847</v>
      </c>
      <c r="C29" s="6">
        <v>15519</v>
      </c>
      <c r="D29" s="6">
        <v>15921</v>
      </c>
      <c r="E29" s="6">
        <v>16384</v>
      </c>
      <c r="F29" s="6">
        <v>16126</v>
      </c>
      <c r="G29" s="6">
        <v>15785</v>
      </c>
      <c r="H29" s="6">
        <v>15837</v>
      </c>
      <c r="I29" s="6">
        <v>15992</v>
      </c>
      <c r="J29" s="6">
        <v>16480</v>
      </c>
      <c r="K29" s="6">
        <v>16831</v>
      </c>
      <c r="L29" s="6">
        <v>17026</v>
      </c>
      <c r="M29" s="6">
        <v>17364</v>
      </c>
      <c r="N29" s="6">
        <v>17522</v>
      </c>
      <c r="O29" s="6">
        <v>17909</v>
      </c>
      <c r="P29" s="6">
        <v>18010</v>
      </c>
      <c r="Q29" s="26">
        <v>17999</v>
      </c>
      <c r="R29" s="6">
        <v>17509</v>
      </c>
      <c r="S29" s="6">
        <v>17549</v>
      </c>
    </row>
    <row r="30" spans="1:19" ht="31.5" customHeight="1" x14ac:dyDescent="0.2">
      <c r="A30" s="11" t="s">
        <v>113</v>
      </c>
      <c r="B30" s="5"/>
      <c r="C30" s="5"/>
      <c r="D30" s="5"/>
      <c r="E30" s="5"/>
      <c r="F30" s="5"/>
      <c r="G30" s="5"/>
      <c r="H30" s="5"/>
      <c r="I30" s="5"/>
      <c r="J30" s="5"/>
      <c r="K30" s="5"/>
      <c r="L30" s="5"/>
      <c r="M30" s="5"/>
      <c r="N30" s="5"/>
      <c r="O30" s="5"/>
      <c r="P30" s="5"/>
      <c r="Q30" s="27"/>
    </row>
    <row r="31" spans="1:19" s="25" customFormat="1" ht="14.25" hidden="1" x14ac:dyDescent="0.2">
      <c r="A31" s="17" t="s">
        <v>77</v>
      </c>
      <c r="B31" s="15" t="s">
        <v>124</v>
      </c>
      <c r="C31" s="15" t="s">
        <v>125</v>
      </c>
      <c r="D31" s="15" t="s">
        <v>75</v>
      </c>
      <c r="E31" s="15" t="s">
        <v>74</v>
      </c>
      <c r="F31" s="15" t="s">
        <v>73</v>
      </c>
      <c r="G31" s="15" t="s">
        <v>72</v>
      </c>
      <c r="H31" s="15" t="s">
        <v>71</v>
      </c>
      <c r="I31" s="15" t="s">
        <v>103</v>
      </c>
      <c r="J31" s="15" t="s">
        <v>104</v>
      </c>
      <c r="K31" s="15" t="s">
        <v>105</v>
      </c>
      <c r="L31" s="15" t="s">
        <v>106</v>
      </c>
      <c r="M31" s="15" t="s">
        <v>107</v>
      </c>
      <c r="N31" s="15" t="s">
        <v>117</v>
      </c>
      <c r="O31" s="16" t="s">
        <v>118</v>
      </c>
      <c r="P31" s="16" t="s">
        <v>119</v>
      </c>
      <c r="Q31" s="28" t="s">
        <v>126</v>
      </c>
      <c r="R31" s="15" t="s">
        <v>130</v>
      </c>
      <c r="S31" s="15" t="s">
        <v>133</v>
      </c>
    </row>
    <row r="32" spans="1:19" ht="16.5" customHeight="1" x14ac:dyDescent="0.2">
      <c r="A32" s="7" t="s">
        <v>97</v>
      </c>
      <c r="B32" s="6">
        <v>6940</v>
      </c>
      <c r="C32" s="6">
        <v>6791</v>
      </c>
      <c r="D32" s="6">
        <v>6733</v>
      </c>
      <c r="E32" s="6">
        <v>6659</v>
      </c>
      <c r="F32" s="6">
        <v>6278</v>
      </c>
      <c r="G32" s="6">
        <v>5990</v>
      </c>
      <c r="H32" s="6">
        <v>5838</v>
      </c>
      <c r="I32" s="6">
        <v>5590</v>
      </c>
      <c r="J32" s="6">
        <v>5673</v>
      </c>
      <c r="K32" s="6">
        <v>5699</v>
      </c>
      <c r="L32" s="6">
        <v>5996</v>
      </c>
      <c r="M32" s="6">
        <v>6196</v>
      </c>
      <c r="N32" s="14">
        <v>6355</v>
      </c>
      <c r="O32" s="14">
        <v>6374</v>
      </c>
      <c r="P32" s="14">
        <v>6247</v>
      </c>
      <c r="Q32" s="29">
        <v>6542</v>
      </c>
      <c r="R32" s="29">
        <v>6247</v>
      </c>
      <c r="S32" s="29">
        <v>6702</v>
      </c>
    </row>
    <row r="33" spans="1:19" ht="16.5" customHeight="1" x14ac:dyDescent="0.2">
      <c r="A33" s="7" t="s">
        <v>98</v>
      </c>
      <c r="B33" s="8">
        <f>B32/B$3*100</f>
        <v>46.743449855189603</v>
      </c>
      <c r="C33" s="8">
        <f t="shared" ref="C33" si="20">C32/C$3*100</f>
        <v>43.759262839100458</v>
      </c>
      <c r="D33" s="8">
        <f>D32/D$3*100</f>
        <v>42.290057157213745</v>
      </c>
      <c r="E33" s="8">
        <f t="shared" ref="E33:O33" si="21">E32/E$3*100</f>
        <v>40.643310546875</v>
      </c>
      <c r="F33" s="8">
        <f t="shared" si="21"/>
        <v>38.930919012774403</v>
      </c>
      <c r="G33" s="8">
        <f t="shared" si="21"/>
        <v>37.947418435223312</v>
      </c>
      <c r="H33" s="8">
        <f t="shared" si="21"/>
        <v>36.863042242849026</v>
      </c>
      <c r="I33" s="8">
        <f t="shared" si="21"/>
        <v>34.954977488744369</v>
      </c>
      <c r="J33" s="8">
        <f t="shared" si="21"/>
        <v>34.42354368932039</v>
      </c>
      <c r="K33" s="8">
        <f t="shared" si="21"/>
        <v>33.860139029172359</v>
      </c>
      <c r="L33" s="8">
        <f t="shared" si="21"/>
        <v>35.21672735815811</v>
      </c>
      <c r="M33" s="8">
        <f t="shared" si="21"/>
        <v>35.683022345081774</v>
      </c>
      <c r="N33" s="8">
        <f t="shared" si="21"/>
        <v>36.268690788722743</v>
      </c>
      <c r="O33" s="8">
        <f t="shared" si="21"/>
        <v>35.591043609358422</v>
      </c>
      <c r="P33" s="8">
        <f>P32/P$3*100</f>
        <v>34.686285397001662</v>
      </c>
      <c r="Q33" s="30">
        <f>Q32/Q$3*100</f>
        <v>36.346463692427356</v>
      </c>
      <c r="R33" s="30">
        <f>R32/R$3*100</f>
        <v>35.678793763207494</v>
      </c>
      <c r="S33" s="30">
        <f>S32/S$3*100</f>
        <v>38.190210268391361</v>
      </c>
    </row>
    <row r="34" spans="1:19" ht="16.5" customHeight="1" x14ac:dyDescent="0.2">
      <c r="A34" s="7" t="s">
        <v>99</v>
      </c>
      <c r="B34" s="9">
        <v>17568345.809999999</v>
      </c>
      <c r="C34" s="9">
        <v>17181623.280000001</v>
      </c>
      <c r="D34" s="9">
        <v>18337909.519999992</v>
      </c>
      <c r="E34" s="9">
        <v>19504696.43999999</v>
      </c>
      <c r="F34" s="9">
        <v>18456835.379999995</v>
      </c>
      <c r="G34" s="9">
        <v>18403612.969999999</v>
      </c>
      <c r="H34" s="9">
        <v>18323394.869999997</v>
      </c>
      <c r="I34" s="9">
        <v>16860735.310000002</v>
      </c>
      <c r="J34" s="9">
        <v>17917844.920000002</v>
      </c>
      <c r="K34" s="9">
        <v>17997806.470000003</v>
      </c>
      <c r="L34" s="9">
        <v>19208204.509999998</v>
      </c>
      <c r="M34" s="9">
        <v>19398517.469999995</v>
      </c>
      <c r="N34" s="9">
        <v>19810778.069999997</v>
      </c>
      <c r="O34" s="9">
        <v>20220566</v>
      </c>
      <c r="P34" s="9">
        <v>19470766</v>
      </c>
      <c r="Q34" s="31">
        <v>22717619</v>
      </c>
      <c r="R34" s="31">
        <v>20354486.689999994</v>
      </c>
      <c r="S34" s="31">
        <v>21861443.280000005</v>
      </c>
    </row>
    <row r="35" spans="1:19" ht="16.5" customHeight="1" x14ac:dyDescent="0.2">
      <c r="A35" s="7" t="s">
        <v>102</v>
      </c>
      <c r="B35" s="10">
        <f>B34/B32</f>
        <v>2531.4619322766571</v>
      </c>
      <c r="C35" s="10">
        <f t="shared" ref="C35" si="22">C34/C32</f>
        <v>2530.0579119422769</v>
      </c>
      <c r="D35" s="10">
        <f>D34/D32</f>
        <v>2723.5867399376193</v>
      </c>
      <c r="E35" s="10">
        <f t="shared" ref="E35:Q35" si="23">E34/E32</f>
        <v>2929.0728998348086</v>
      </c>
      <c r="F35" s="10">
        <f t="shared" si="23"/>
        <v>2939.9228066263136</v>
      </c>
      <c r="G35" s="10">
        <f t="shared" si="23"/>
        <v>3072.3894774624373</v>
      </c>
      <c r="H35" s="10">
        <f t="shared" si="23"/>
        <v>3138.6424922918804</v>
      </c>
      <c r="I35" s="10">
        <f t="shared" si="23"/>
        <v>3016.231719141324</v>
      </c>
      <c r="J35" s="10">
        <f t="shared" si="23"/>
        <v>3158.442608848934</v>
      </c>
      <c r="K35" s="10">
        <f t="shared" si="23"/>
        <v>3158.0639533251451</v>
      </c>
      <c r="L35" s="10">
        <f t="shared" si="23"/>
        <v>3203.5030870580385</v>
      </c>
      <c r="M35" s="10">
        <f t="shared" si="23"/>
        <v>3130.813019690122</v>
      </c>
      <c r="N35" s="10">
        <f t="shared" si="23"/>
        <v>3117.3529614476784</v>
      </c>
      <c r="O35" s="10">
        <f t="shared" si="23"/>
        <v>3172.3511139002198</v>
      </c>
      <c r="P35" s="10">
        <f t="shared" si="23"/>
        <v>3116.8186329438131</v>
      </c>
      <c r="Q35" s="32">
        <f t="shared" si="23"/>
        <v>3472.5800978294101</v>
      </c>
      <c r="R35" s="32">
        <f t="shared" ref="R35:S35" si="24">R34/R32</f>
        <v>3258.2818456859281</v>
      </c>
      <c r="S35" s="32">
        <f t="shared" si="24"/>
        <v>3261.9282721575655</v>
      </c>
    </row>
    <row r="36" spans="1:19" ht="31.5" customHeight="1" x14ac:dyDescent="0.2">
      <c r="A36" s="11" t="s">
        <v>121</v>
      </c>
      <c r="B36" s="5"/>
      <c r="C36" s="5"/>
      <c r="D36" s="5"/>
      <c r="E36" s="5"/>
      <c r="F36" s="5"/>
      <c r="G36" s="5"/>
      <c r="H36" s="5"/>
      <c r="I36" s="5"/>
      <c r="J36" s="5"/>
      <c r="K36" s="5"/>
      <c r="L36" s="5"/>
      <c r="M36" s="5"/>
      <c r="N36" s="5"/>
      <c r="O36" s="5"/>
      <c r="P36" s="5"/>
      <c r="Q36" s="23"/>
    </row>
    <row r="37" spans="1:19" s="25" customFormat="1" ht="14.25" hidden="1" x14ac:dyDescent="0.2">
      <c r="A37" s="17" t="s">
        <v>77</v>
      </c>
      <c r="B37" s="15" t="s">
        <v>124</v>
      </c>
      <c r="C37" s="15" t="s">
        <v>125</v>
      </c>
      <c r="D37" s="15" t="s">
        <v>75</v>
      </c>
      <c r="E37" s="15" t="s">
        <v>74</v>
      </c>
      <c r="F37" s="15" t="s">
        <v>73</v>
      </c>
      <c r="G37" s="15" t="s">
        <v>72</v>
      </c>
      <c r="H37" s="15" t="s">
        <v>71</v>
      </c>
      <c r="I37" s="15" t="s">
        <v>103</v>
      </c>
      <c r="J37" s="15" t="s">
        <v>104</v>
      </c>
      <c r="K37" s="15" t="s">
        <v>105</v>
      </c>
      <c r="L37" s="15" t="s">
        <v>106</v>
      </c>
      <c r="M37" s="15" t="s">
        <v>107</v>
      </c>
      <c r="N37" s="15" t="s">
        <v>117</v>
      </c>
      <c r="O37" s="16" t="s">
        <v>118</v>
      </c>
      <c r="P37" s="16" t="s">
        <v>119</v>
      </c>
      <c r="Q37" s="15" t="s">
        <v>126</v>
      </c>
      <c r="R37" s="15" t="s">
        <v>130</v>
      </c>
      <c r="S37" s="15" t="s">
        <v>133</v>
      </c>
    </row>
    <row r="38" spans="1:19" ht="16.5" customHeight="1" x14ac:dyDescent="0.2">
      <c r="A38" s="7" t="s">
        <v>97</v>
      </c>
      <c r="B38" s="14" t="s">
        <v>120</v>
      </c>
      <c r="C38" s="14" t="s">
        <v>120</v>
      </c>
      <c r="D38" s="14" t="s">
        <v>120</v>
      </c>
      <c r="E38" s="14" t="s">
        <v>120</v>
      </c>
      <c r="F38" s="14" t="s">
        <v>120</v>
      </c>
      <c r="G38" s="14" t="s">
        <v>120</v>
      </c>
      <c r="H38" s="14" t="s">
        <v>120</v>
      </c>
      <c r="I38" s="14" t="s">
        <v>120</v>
      </c>
      <c r="J38" s="14" t="s">
        <v>120</v>
      </c>
      <c r="K38" s="14" t="s">
        <v>120</v>
      </c>
      <c r="L38" s="14" t="s">
        <v>120</v>
      </c>
      <c r="M38" s="6">
        <v>809</v>
      </c>
      <c r="N38" s="14">
        <v>1074</v>
      </c>
      <c r="O38" s="14">
        <v>1345</v>
      </c>
      <c r="P38" s="14">
        <v>1476</v>
      </c>
      <c r="Q38" s="29">
        <v>1537</v>
      </c>
      <c r="R38" s="29">
        <v>1500</v>
      </c>
      <c r="S38" s="29">
        <v>1566</v>
      </c>
    </row>
    <row r="39" spans="1:19" ht="16.5" customHeight="1" x14ac:dyDescent="0.2">
      <c r="A39" s="7" t="s">
        <v>98</v>
      </c>
      <c r="B39" s="14" t="s">
        <v>120</v>
      </c>
      <c r="C39" s="14" t="s">
        <v>120</v>
      </c>
      <c r="D39" s="14" t="s">
        <v>120</v>
      </c>
      <c r="E39" s="14" t="s">
        <v>120</v>
      </c>
      <c r="F39" s="14" t="s">
        <v>120</v>
      </c>
      <c r="G39" s="14" t="s">
        <v>120</v>
      </c>
      <c r="H39" s="14" t="s">
        <v>120</v>
      </c>
      <c r="I39" s="14" t="s">
        <v>120</v>
      </c>
      <c r="J39" s="14" t="s">
        <v>120</v>
      </c>
      <c r="K39" s="14" t="s">
        <v>120</v>
      </c>
      <c r="L39" s="14" t="s">
        <v>120</v>
      </c>
      <c r="M39" s="8">
        <f t="shared" ref="M39:O39" si="25">M38/M$3*100</f>
        <v>4.6590647316286571</v>
      </c>
      <c r="N39" s="8">
        <f t="shared" si="25"/>
        <v>6.129437278849446</v>
      </c>
      <c r="O39" s="8">
        <f t="shared" si="25"/>
        <v>7.5101904070579035</v>
      </c>
      <c r="P39" s="8">
        <f>P38/P$3*100</f>
        <v>8.1954469739033868</v>
      </c>
      <c r="Q39" s="30">
        <f>Q38/Q$3*100</f>
        <v>8.5393632979609979</v>
      </c>
      <c r="R39" s="30">
        <f>R38/R$3*100</f>
        <v>8.5670226740533444</v>
      </c>
      <c r="S39" s="30">
        <f>S38/S$3*100</f>
        <v>8.9235853894808805</v>
      </c>
    </row>
    <row r="40" spans="1:19" ht="16.5" customHeight="1" x14ac:dyDescent="0.2">
      <c r="A40" s="7" t="s">
        <v>99</v>
      </c>
      <c r="B40" s="14" t="s">
        <v>120</v>
      </c>
      <c r="C40" s="14" t="s">
        <v>120</v>
      </c>
      <c r="D40" s="14" t="s">
        <v>120</v>
      </c>
      <c r="E40" s="14" t="s">
        <v>120</v>
      </c>
      <c r="F40" s="14" t="s">
        <v>120</v>
      </c>
      <c r="G40" s="14" t="s">
        <v>120</v>
      </c>
      <c r="H40" s="14" t="s">
        <v>120</v>
      </c>
      <c r="I40" s="14" t="s">
        <v>120</v>
      </c>
      <c r="J40" s="14" t="s">
        <v>120</v>
      </c>
      <c r="K40" s="14" t="s">
        <v>120</v>
      </c>
      <c r="L40" s="14" t="s">
        <v>120</v>
      </c>
      <c r="M40" s="9">
        <v>2610096</v>
      </c>
      <c r="N40" s="9">
        <v>3780459</v>
      </c>
      <c r="O40" s="9">
        <v>5030768</v>
      </c>
      <c r="P40" s="9">
        <v>5571307</v>
      </c>
      <c r="Q40" s="31">
        <v>5825120</v>
      </c>
      <c r="R40" s="31">
        <v>6452520.5099999569</v>
      </c>
      <c r="S40" s="31">
        <v>7478745.60999995</v>
      </c>
    </row>
    <row r="41" spans="1:19" ht="16.5" customHeight="1" x14ac:dyDescent="0.2">
      <c r="A41" s="7" t="s">
        <v>102</v>
      </c>
      <c r="B41" s="14" t="s">
        <v>120</v>
      </c>
      <c r="C41" s="14" t="s">
        <v>120</v>
      </c>
      <c r="D41" s="14" t="s">
        <v>120</v>
      </c>
      <c r="E41" s="14" t="s">
        <v>120</v>
      </c>
      <c r="F41" s="14" t="s">
        <v>120</v>
      </c>
      <c r="G41" s="14" t="s">
        <v>120</v>
      </c>
      <c r="H41" s="14" t="s">
        <v>120</v>
      </c>
      <c r="I41" s="14" t="s">
        <v>120</v>
      </c>
      <c r="J41" s="14" t="s">
        <v>120</v>
      </c>
      <c r="K41" s="14" t="s">
        <v>120</v>
      </c>
      <c r="L41" s="14" t="s">
        <v>120</v>
      </c>
      <c r="M41" s="10">
        <f t="shared" ref="M41:R41" si="26">M40/M38</f>
        <v>3226.3238566131026</v>
      </c>
      <c r="N41" s="10">
        <f t="shared" si="26"/>
        <v>3519.9804469273745</v>
      </c>
      <c r="O41" s="10">
        <f t="shared" si="26"/>
        <v>3740.3479553903344</v>
      </c>
      <c r="P41" s="10">
        <f t="shared" si="26"/>
        <v>3774.5982384823847</v>
      </c>
      <c r="Q41" s="32">
        <f t="shared" si="26"/>
        <v>3789.9284320104098</v>
      </c>
      <c r="R41" s="32">
        <f t="shared" si="26"/>
        <v>4301.6803399999717</v>
      </c>
      <c r="S41" s="32">
        <f t="shared" ref="S41" si="27">S40/S38</f>
        <v>4775.6996232439014</v>
      </c>
    </row>
    <row r="42" spans="1:19" ht="59.25" customHeight="1" x14ac:dyDescent="0.2">
      <c r="A42" s="36" t="s">
        <v>111</v>
      </c>
      <c r="B42" s="36"/>
      <c r="C42" s="36"/>
      <c r="D42" s="36"/>
      <c r="E42" s="36"/>
      <c r="F42" s="36"/>
      <c r="G42" s="36"/>
      <c r="H42" s="36"/>
      <c r="I42" s="36"/>
      <c r="J42" s="36"/>
      <c r="K42" s="36"/>
      <c r="L42" s="36"/>
      <c r="M42" s="36"/>
      <c r="N42" s="36"/>
      <c r="O42" s="36"/>
      <c r="P42" s="36"/>
      <c r="Q42" s="36"/>
      <c r="R42" s="36"/>
      <c r="S42" s="36"/>
    </row>
    <row r="43" spans="1:19" x14ac:dyDescent="0.2">
      <c r="A43" s="13" t="s">
        <v>114</v>
      </c>
    </row>
    <row r="44" spans="1:19" x14ac:dyDescent="0.2">
      <c r="A44" s="13" t="s">
        <v>122</v>
      </c>
    </row>
  </sheetData>
  <mergeCells count="6">
    <mergeCell ref="A1:Q1"/>
    <mergeCell ref="A27:P27"/>
    <mergeCell ref="A26:P26"/>
    <mergeCell ref="A23:R23"/>
    <mergeCell ref="A22:S22"/>
    <mergeCell ref="A42:S42"/>
  </mergeCells>
  <pageMargins left="0.7" right="0.7" top="0.75" bottom="0.75" header="0.3" footer="0.3"/>
  <pageSetup fitToHeight="0" orientation="landscape" r:id="rId1"/>
  <headerFooter>
    <oddHeader>&amp;L&amp;G&amp;R&amp;"Arial,Bold"&amp;14Fact Book&amp;"Arial,Regular"&amp;11
&amp;12(2024-25)</oddHeader>
    <oddFooter>&amp;L&amp;"Arial,Regular"&amp;8Source: Institutional Reports to IPEDS
Prepared by the Office of Institutional Research, Planning &amp;&amp; Effectiveness -  January 8, 2025</oddFooter>
  </headerFooter>
  <legacyDrawingHF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17"/>
  <sheetViews>
    <sheetView workbookViewId="0">
      <selection activeCell="B37" sqref="B37"/>
    </sheetView>
  </sheetViews>
  <sheetFormatPr defaultRowHeight="15" x14ac:dyDescent="0.25"/>
  <cols>
    <col min="1" max="1" width="23" bestFit="1" customWidth="1"/>
    <col min="2" max="7" width="11.85546875" customWidth="1"/>
    <col min="8" max="8" width="11.28515625" bestFit="1" customWidth="1"/>
  </cols>
  <sheetData>
    <row r="3" spans="1:7" x14ac:dyDescent="0.25">
      <c r="A3" s="1" t="s">
        <v>96</v>
      </c>
      <c r="B3" s="1" t="s">
        <v>94</v>
      </c>
    </row>
    <row r="4" spans="1:7" x14ac:dyDescent="0.25">
      <c r="A4" s="1" t="s">
        <v>95</v>
      </c>
      <c r="B4" s="3" t="s">
        <v>76</v>
      </c>
      <c r="C4" s="3" t="s">
        <v>75</v>
      </c>
      <c r="D4" s="3" t="s">
        <v>74</v>
      </c>
      <c r="E4" s="3" t="s">
        <v>73</v>
      </c>
      <c r="F4" s="3" t="s">
        <v>72</v>
      </c>
      <c r="G4" s="3" t="s">
        <v>71</v>
      </c>
    </row>
    <row r="5" spans="1:7" x14ac:dyDescent="0.25">
      <c r="A5" s="2" t="s">
        <v>85</v>
      </c>
      <c r="B5">
        <v>15519</v>
      </c>
      <c r="C5">
        <v>15921</v>
      </c>
      <c r="D5">
        <v>16384</v>
      </c>
      <c r="E5">
        <v>16126</v>
      </c>
      <c r="F5">
        <v>15785</v>
      </c>
      <c r="G5">
        <v>15837</v>
      </c>
    </row>
    <row r="6" spans="1:7" x14ac:dyDescent="0.25">
      <c r="A6" s="2" t="s">
        <v>81</v>
      </c>
      <c r="C6">
        <v>49900008</v>
      </c>
      <c r="D6">
        <v>60117741</v>
      </c>
      <c r="E6">
        <v>63064846</v>
      </c>
      <c r="F6">
        <v>59414392</v>
      </c>
      <c r="G6">
        <v>60757792</v>
      </c>
    </row>
    <row r="7" spans="1:7" x14ac:dyDescent="0.25">
      <c r="A7" s="2" t="s">
        <v>82</v>
      </c>
      <c r="C7">
        <v>5430</v>
      </c>
      <c r="D7">
        <v>6441</v>
      </c>
      <c r="E7">
        <v>6694</v>
      </c>
      <c r="F7">
        <v>6443</v>
      </c>
      <c r="G7">
        <v>6658</v>
      </c>
    </row>
    <row r="8" spans="1:7" x14ac:dyDescent="0.25">
      <c r="A8" s="2" t="s">
        <v>79</v>
      </c>
      <c r="C8">
        <v>9189</v>
      </c>
      <c r="D8">
        <v>9333</v>
      </c>
      <c r="E8">
        <v>9421</v>
      </c>
      <c r="F8">
        <v>9221</v>
      </c>
      <c r="G8">
        <v>9126</v>
      </c>
    </row>
    <row r="9" spans="1:7" x14ac:dyDescent="0.25">
      <c r="A9" s="2" t="s">
        <v>80</v>
      </c>
      <c r="C9">
        <v>58</v>
      </c>
      <c r="D9">
        <v>57</v>
      </c>
      <c r="E9">
        <v>58</v>
      </c>
      <c r="F9">
        <v>58</v>
      </c>
      <c r="G9">
        <v>58</v>
      </c>
    </row>
    <row r="10" spans="1:7" x14ac:dyDescent="0.25">
      <c r="A10" s="2" t="s">
        <v>92</v>
      </c>
      <c r="C10">
        <v>44950963</v>
      </c>
      <c r="D10">
        <v>47510030</v>
      </c>
      <c r="E10">
        <v>50846357</v>
      </c>
      <c r="F10">
        <v>48211643</v>
      </c>
      <c r="G10">
        <v>46685213</v>
      </c>
    </row>
    <row r="11" spans="1:7" x14ac:dyDescent="0.25">
      <c r="A11" s="2" t="s">
        <v>93</v>
      </c>
      <c r="C11">
        <v>6349</v>
      </c>
      <c r="D11">
        <v>6465</v>
      </c>
      <c r="E11">
        <v>6674</v>
      </c>
      <c r="F11">
        <v>6540</v>
      </c>
      <c r="G11">
        <v>6460</v>
      </c>
    </row>
    <row r="12" spans="1:7" x14ac:dyDescent="0.25">
      <c r="A12" s="2" t="s">
        <v>90</v>
      </c>
      <c r="C12">
        <v>7080</v>
      </c>
      <c r="D12">
        <v>7349</v>
      </c>
      <c r="E12">
        <v>7619</v>
      </c>
      <c r="F12">
        <v>7372</v>
      </c>
      <c r="G12">
        <v>7227</v>
      </c>
    </row>
    <row r="13" spans="1:7" x14ac:dyDescent="0.25">
      <c r="A13" s="2" t="s">
        <v>91</v>
      </c>
      <c r="C13">
        <v>44</v>
      </c>
      <c r="D13">
        <v>45</v>
      </c>
      <c r="E13">
        <v>47</v>
      </c>
      <c r="F13">
        <v>47</v>
      </c>
      <c r="G13">
        <v>46</v>
      </c>
    </row>
    <row r="14" spans="1:7" x14ac:dyDescent="0.25">
      <c r="A14" s="2" t="s">
        <v>88</v>
      </c>
      <c r="C14">
        <v>18691966</v>
      </c>
      <c r="D14">
        <v>25344637</v>
      </c>
      <c r="E14">
        <v>26803700</v>
      </c>
      <c r="F14">
        <v>25957110</v>
      </c>
      <c r="G14">
        <v>24589700</v>
      </c>
    </row>
    <row r="15" spans="1:7" x14ac:dyDescent="0.25">
      <c r="A15" s="2" t="s">
        <v>89</v>
      </c>
      <c r="C15">
        <v>3875</v>
      </c>
      <c r="D15">
        <v>4755</v>
      </c>
      <c r="E15">
        <v>4642</v>
      </c>
      <c r="F15">
        <v>4503</v>
      </c>
      <c r="G15">
        <v>4418</v>
      </c>
    </row>
    <row r="16" spans="1:7" x14ac:dyDescent="0.25">
      <c r="A16" s="2" t="s">
        <v>86</v>
      </c>
      <c r="B16">
        <v>4915</v>
      </c>
      <c r="C16">
        <v>4824</v>
      </c>
      <c r="D16">
        <v>5330</v>
      </c>
      <c r="E16">
        <v>5774</v>
      </c>
      <c r="F16">
        <v>5764</v>
      </c>
      <c r="G16">
        <v>5566</v>
      </c>
    </row>
    <row r="17" spans="1:7" x14ac:dyDescent="0.25">
      <c r="A17" s="2" t="s">
        <v>87</v>
      </c>
      <c r="C17">
        <v>30</v>
      </c>
      <c r="D17">
        <v>33</v>
      </c>
      <c r="E17">
        <v>36</v>
      </c>
      <c r="F17">
        <v>37</v>
      </c>
      <c r="G17">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2"/>
  <sheetViews>
    <sheetView workbookViewId="0">
      <selection activeCell="B37" sqref="B37"/>
    </sheetView>
  </sheetViews>
  <sheetFormatPr defaultRowHeight="15" x14ac:dyDescent="0.25"/>
  <sheetData>
    <row r="1" spans="1:7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row>
    <row r="2" spans="1:70" x14ac:dyDescent="0.25">
      <c r="A2">
        <v>196097</v>
      </c>
      <c r="B2" t="s">
        <v>70</v>
      </c>
      <c r="C2">
        <v>15837</v>
      </c>
      <c r="D2">
        <v>9126</v>
      </c>
      <c r="E2">
        <v>58</v>
      </c>
      <c r="F2">
        <v>60757792</v>
      </c>
      <c r="G2">
        <v>6658</v>
      </c>
      <c r="H2">
        <v>5566</v>
      </c>
      <c r="I2">
        <v>35</v>
      </c>
      <c r="J2">
        <v>24589700</v>
      </c>
      <c r="K2">
        <v>4418</v>
      </c>
      <c r="L2">
        <v>7227</v>
      </c>
      <c r="M2">
        <v>46</v>
      </c>
      <c r="N2">
        <v>46685213</v>
      </c>
      <c r="O2">
        <v>6460</v>
      </c>
      <c r="P2">
        <v>15785</v>
      </c>
      <c r="Q2">
        <v>9221</v>
      </c>
      <c r="R2">
        <v>58</v>
      </c>
      <c r="S2">
        <v>59414392</v>
      </c>
      <c r="T2">
        <v>6443</v>
      </c>
      <c r="U2">
        <v>5764</v>
      </c>
      <c r="V2">
        <v>37</v>
      </c>
      <c r="W2">
        <v>25957110</v>
      </c>
      <c r="X2">
        <v>4503</v>
      </c>
      <c r="Y2">
        <v>7372</v>
      </c>
      <c r="Z2">
        <v>47</v>
      </c>
      <c r="AA2">
        <v>48211643</v>
      </c>
      <c r="AB2">
        <v>6540</v>
      </c>
      <c r="AC2">
        <v>16126</v>
      </c>
      <c r="AD2">
        <v>9421</v>
      </c>
      <c r="AE2">
        <v>58</v>
      </c>
      <c r="AF2">
        <v>63064846</v>
      </c>
      <c r="AG2">
        <v>6694</v>
      </c>
      <c r="AH2">
        <v>5774</v>
      </c>
      <c r="AI2">
        <v>36</v>
      </c>
      <c r="AJ2">
        <v>26803700</v>
      </c>
      <c r="AK2">
        <v>4642</v>
      </c>
      <c r="AL2">
        <v>7619</v>
      </c>
      <c r="AM2">
        <v>47</v>
      </c>
      <c r="AN2">
        <v>50846357</v>
      </c>
      <c r="AO2">
        <v>6674</v>
      </c>
      <c r="AP2">
        <v>16384</v>
      </c>
      <c r="AQ2">
        <v>9333</v>
      </c>
      <c r="AR2">
        <v>57</v>
      </c>
      <c r="AS2">
        <v>60117741</v>
      </c>
      <c r="AT2">
        <v>6441</v>
      </c>
      <c r="AU2">
        <v>5330</v>
      </c>
      <c r="AV2">
        <v>33</v>
      </c>
      <c r="AW2">
        <v>25344637</v>
      </c>
      <c r="AX2">
        <v>4755</v>
      </c>
      <c r="AY2">
        <v>7349</v>
      </c>
      <c r="AZ2">
        <v>45</v>
      </c>
      <c r="BA2">
        <v>47510030</v>
      </c>
      <c r="BB2">
        <v>6465</v>
      </c>
      <c r="BC2">
        <v>15921</v>
      </c>
      <c r="BD2">
        <v>9189</v>
      </c>
      <c r="BE2">
        <v>58</v>
      </c>
      <c r="BF2">
        <v>49900008</v>
      </c>
      <c r="BG2">
        <v>5430</v>
      </c>
      <c r="BH2">
        <v>4824</v>
      </c>
      <c r="BI2">
        <v>30</v>
      </c>
      <c r="BJ2">
        <v>18691966</v>
      </c>
      <c r="BK2">
        <v>3875</v>
      </c>
      <c r="BL2">
        <v>7080</v>
      </c>
      <c r="BM2">
        <v>44</v>
      </c>
      <c r="BN2">
        <v>44950963</v>
      </c>
      <c r="BO2">
        <v>6349</v>
      </c>
      <c r="BP2">
        <v>15519</v>
      </c>
      <c r="BQ2">
        <v>45619086</v>
      </c>
      <c r="BR2">
        <v>4915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8"/>
  <sheetViews>
    <sheetView workbookViewId="0">
      <selection activeCell="B37" sqref="B37"/>
    </sheetView>
  </sheetViews>
  <sheetFormatPr defaultRowHeight="15" x14ac:dyDescent="0.25"/>
  <cols>
    <col min="1" max="1" width="95.5703125" customWidth="1"/>
  </cols>
  <sheetData>
    <row r="1" spans="1:4" x14ac:dyDescent="0.25">
      <c r="A1" t="s">
        <v>83</v>
      </c>
      <c r="B1" t="s">
        <v>78</v>
      </c>
      <c r="C1" t="s">
        <v>77</v>
      </c>
      <c r="D1" t="s">
        <v>84</v>
      </c>
    </row>
    <row r="2" spans="1:4" x14ac:dyDescent="0.25">
      <c r="A2" t="s">
        <v>2</v>
      </c>
      <c r="B2">
        <v>15837</v>
      </c>
      <c r="C2" t="s">
        <v>71</v>
      </c>
      <c r="D2" t="s">
        <v>85</v>
      </c>
    </row>
    <row r="3" spans="1:4" x14ac:dyDescent="0.25">
      <c r="A3" t="s">
        <v>3</v>
      </c>
      <c r="B3">
        <v>9126</v>
      </c>
      <c r="C3" t="s">
        <v>71</v>
      </c>
      <c r="D3" t="s">
        <v>79</v>
      </c>
    </row>
    <row r="4" spans="1:4" x14ac:dyDescent="0.25">
      <c r="A4" t="s">
        <v>4</v>
      </c>
      <c r="B4">
        <v>58</v>
      </c>
      <c r="C4" t="s">
        <v>71</v>
      </c>
      <c r="D4" t="s">
        <v>80</v>
      </c>
    </row>
    <row r="5" spans="1:4" x14ac:dyDescent="0.25">
      <c r="A5" t="s">
        <v>5</v>
      </c>
      <c r="B5">
        <v>60757792</v>
      </c>
      <c r="C5" t="s">
        <v>71</v>
      </c>
      <c r="D5" t="s">
        <v>81</v>
      </c>
    </row>
    <row r="6" spans="1:4" x14ac:dyDescent="0.25">
      <c r="A6" t="s">
        <v>6</v>
      </c>
      <c r="B6">
        <v>6658</v>
      </c>
      <c r="C6" t="s">
        <v>71</v>
      </c>
      <c r="D6" t="s">
        <v>82</v>
      </c>
    </row>
    <row r="7" spans="1:4" x14ac:dyDescent="0.25">
      <c r="A7" t="s">
        <v>7</v>
      </c>
      <c r="B7">
        <v>5566</v>
      </c>
      <c r="C7" t="s">
        <v>71</v>
      </c>
      <c r="D7" t="s">
        <v>86</v>
      </c>
    </row>
    <row r="8" spans="1:4" x14ac:dyDescent="0.25">
      <c r="A8" t="s">
        <v>8</v>
      </c>
      <c r="B8">
        <v>35</v>
      </c>
      <c r="C8" t="s">
        <v>71</v>
      </c>
      <c r="D8" t="s">
        <v>87</v>
      </c>
    </row>
    <row r="9" spans="1:4" x14ac:dyDescent="0.25">
      <c r="A9" t="s">
        <v>9</v>
      </c>
      <c r="B9">
        <v>24589700</v>
      </c>
      <c r="C9" t="s">
        <v>71</v>
      </c>
      <c r="D9" t="s">
        <v>88</v>
      </c>
    </row>
    <row r="10" spans="1:4" x14ac:dyDescent="0.25">
      <c r="A10" t="s">
        <v>10</v>
      </c>
      <c r="B10">
        <v>4418</v>
      </c>
      <c r="C10" t="s">
        <v>71</v>
      </c>
      <c r="D10" t="s">
        <v>89</v>
      </c>
    </row>
    <row r="11" spans="1:4" x14ac:dyDescent="0.25">
      <c r="A11" t="s">
        <v>11</v>
      </c>
      <c r="B11">
        <v>7227</v>
      </c>
      <c r="C11" t="s">
        <v>71</v>
      </c>
      <c r="D11" t="s">
        <v>90</v>
      </c>
    </row>
    <row r="12" spans="1:4" x14ac:dyDescent="0.25">
      <c r="A12" t="s">
        <v>12</v>
      </c>
      <c r="B12">
        <v>46</v>
      </c>
      <c r="C12" t="s">
        <v>71</v>
      </c>
      <c r="D12" t="s">
        <v>91</v>
      </c>
    </row>
    <row r="13" spans="1:4" x14ac:dyDescent="0.25">
      <c r="A13" t="s">
        <v>13</v>
      </c>
      <c r="B13">
        <v>46685213</v>
      </c>
      <c r="C13" t="s">
        <v>71</v>
      </c>
      <c r="D13" t="s">
        <v>92</v>
      </c>
    </row>
    <row r="14" spans="1:4" x14ac:dyDescent="0.25">
      <c r="A14" t="s">
        <v>14</v>
      </c>
      <c r="B14">
        <v>6460</v>
      </c>
      <c r="C14" t="s">
        <v>71</v>
      </c>
      <c r="D14" t="s">
        <v>93</v>
      </c>
    </row>
    <row r="15" spans="1:4" x14ac:dyDescent="0.25">
      <c r="A15" t="s">
        <v>15</v>
      </c>
      <c r="B15">
        <v>15785</v>
      </c>
      <c r="C15" t="s">
        <v>72</v>
      </c>
      <c r="D15" t="s">
        <v>85</v>
      </c>
    </row>
    <row r="16" spans="1:4" x14ac:dyDescent="0.25">
      <c r="A16" t="s">
        <v>16</v>
      </c>
      <c r="B16">
        <v>9221</v>
      </c>
      <c r="C16" t="s">
        <v>72</v>
      </c>
      <c r="D16" t="s">
        <v>79</v>
      </c>
    </row>
    <row r="17" spans="1:4" x14ac:dyDescent="0.25">
      <c r="A17" t="s">
        <v>17</v>
      </c>
      <c r="B17">
        <v>58</v>
      </c>
      <c r="C17" t="s">
        <v>72</v>
      </c>
      <c r="D17" t="s">
        <v>80</v>
      </c>
    </row>
    <row r="18" spans="1:4" x14ac:dyDescent="0.25">
      <c r="A18" t="s">
        <v>18</v>
      </c>
      <c r="B18">
        <v>59414392</v>
      </c>
      <c r="C18" t="s">
        <v>72</v>
      </c>
      <c r="D18" t="s">
        <v>81</v>
      </c>
    </row>
    <row r="19" spans="1:4" x14ac:dyDescent="0.25">
      <c r="A19" t="s">
        <v>19</v>
      </c>
      <c r="B19">
        <v>6443</v>
      </c>
      <c r="C19" t="s">
        <v>72</v>
      </c>
      <c r="D19" t="s">
        <v>82</v>
      </c>
    </row>
    <row r="20" spans="1:4" x14ac:dyDescent="0.25">
      <c r="A20" t="s">
        <v>20</v>
      </c>
      <c r="B20">
        <v>5764</v>
      </c>
      <c r="C20" t="s">
        <v>72</v>
      </c>
      <c r="D20" t="s">
        <v>86</v>
      </c>
    </row>
    <row r="21" spans="1:4" x14ac:dyDescent="0.25">
      <c r="A21" t="s">
        <v>21</v>
      </c>
      <c r="B21">
        <v>37</v>
      </c>
      <c r="C21" t="s">
        <v>72</v>
      </c>
      <c r="D21" t="s">
        <v>87</v>
      </c>
    </row>
    <row r="22" spans="1:4" x14ac:dyDescent="0.25">
      <c r="A22" t="s">
        <v>22</v>
      </c>
      <c r="B22">
        <v>25957110</v>
      </c>
      <c r="C22" t="s">
        <v>72</v>
      </c>
      <c r="D22" t="s">
        <v>88</v>
      </c>
    </row>
    <row r="23" spans="1:4" x14ac:dyDescent="0.25">
      <c r="A23" t="s">
        <v>23</v>
      </c>
      <c r="B23">
        <v>4503</v>
      </c>
      <c r="C23" t="s">
        <v>72</v>
      </c>
      <c r="D23" t="s">
        <v>89</v>
      </c>
    </row>
    <row r="24" spans="1:4" x14ac:dyDescent="0.25">
      <c r="A24" t="s">
        <v>24</v>
      </c>
      <c r="B24">
        <v>7372</v>
      </c>
      <c r="C24" t="s">
        <v>72</v>
      </c>
      <c r="D24" t="s">
        <v>90</v>
      </c>
    </row>
    <row r="25" spans="1:4" x14ac:dyDescent="0.25">
      <c r="A25" t="s">
        <v>25</v>
      </c>
      <c r="B25">
        <v>47</v>
      </c>
      <c r="C25" t="s">
        <v>72</v>
      </c>
      <c r="D25" t="s">
        <v>91</v>
      </c>
    </row>
    <row r="26" spans="1:4" x14ac:dyDescent="0.25">
      <c r="A26" t="s">
        <v>26</v>
      </c>
      <c r="B26">
        <v>48211643</v>
      </c>
      <c r="C26" t="s">
        <v>72</v>
      </c>
      <c r="D26" t="s">
        <v>92</v>
      </c>
    </row>
    <row r="27" spans="1:4" x14ac:dyDescent="0.25">
      <c r="A27" t="s">
        <v>27</v>
      </c>
      <c r="B27">
        <v>6540</v>
      </c>
      <c r="C27" t="s">
        <v>72</v>
      </c>
      <c r="D27" t="s">
        <v>93</v>
      </c>
    </row>
    <row r="28" spans="1:4" x14ac:dyDescent="0.25">
      <c r="A28" t="s">
        <v>28</v>
      </c>
      <c r="B28">
        <v>16126</v>
      </c>
      <c r="C28" t="s">
        <v>73</v>
      </c>
      <c r="D28" t="s">
        <v>85</v>
      </c>
    </row>
    <row r="29" spans="1:4" x14ac:dyDescent="0.25">
      <c r="A29" t="s">
        <v>29</v>
      </c>
      <c r="B29">
        <v>9421</v>
      </c>
      <c r="C29" t="s">
        <v>73</v>
      </c>
      <c r="D29" t="s">
        <v>79</v>
      </c>
    </row>
    <row r="30" spans="1:4" x14ac:dyDescent="0.25">
      <c r="A30" t="s">
        <v>30</v>
      </c>
      <c r="B30">
        <v>58</v>
      </c>
      <c r="C30" t="s">
        <v>73</v>
      </c>
      <c r="D30" t="s">
        <v>80</v>
      </c>
    </row>
    <row r="31" spans="1:4" x14ac:dyDescent="0.25">
      <c r="A31" t="s">
        <v>31</v>
      </c>
      <c r="B31">
        <v>63064846</v>
      </c>
      <c r="C31" t="s">
        <v>73</v>
      </c>
      <c r="D31" t="s">
        <v>81</v>
      </c>
    </row>
    <row r="32" spans="1:4" x14ac:dyDescent="0.25">
      <c r="A32" t="s">
        <v>32</v>
      </c>
      <c r="B32">
        <v>6694</v>
      </c>
      <c r="C32" t="s">
        <v>73</v>
      </c>
      <c r="D32" t="s">
        <v>82</v>
      </c>
    </row>
    <row r="33" spans="1:4" x14ac:dyDescent="0.25">
      <c r="A33" t="s">
        <v>33</v>
      </c>
      <c r="B33">
        <v>5774</v>
      </c>
      <c r="C33" t="s">
        <v>73</v>
      </c>
      <c r="D33" t="s">
        <v>86</v>
      </c>
    </row>
    <row r="34" spans="1:4" x14ac:dyDescent="0.25">
      <c r="A34" t="s">
        <v>34</v>
      </c>
      <c r="B34">
        <v>36</v>
      </c>
      <c r="C34" t="s">
        <v>73</v>
      </c>
      <c r="D34" t="s">
        <v>87</v>
      </c>
    </row>
    <row r="35" spans="1:4" x14ac:dyDescent="0.25">
      <c r="A35" t="s">
        <v>35</v>
      </c>
      <c r="B35">
        <v>26803700</v>
      </c>
      <c r="C35" t="s">
        <v>73</v>
      </c>
      <c r="D35" t="s">
        <v>88</v>
      </c>
    </row>
    <row r="36" spans="1:4" x14ac:dyDescent="0.25">
      <c r="A36" t="s">
        <v>36</v>
      </c>
      <c r="B36">
        <v>4642</v>
      </c>
      <c r="C36" t="s">
        <v>73</v>
      </c>
      <c r="D36" t="s">
        <v>89</v>
      </c>
    </row>
    <row r="37" spans="1:4" x14ac:dyDescent="0.25">
      <c r="A37" t="s">
        <v>37</v>
      </c>
      <c r="B37">
        <v>7619</v>
      </c>
      <c r="C37" t="s">
        <v>73</v>
      </c>
      <c r="D37" t="s">
        <v>90</v>
      </c>
    </row>
    <row r="38" spans="1:4" x14ac:dyDescent="0.25">
      <c r="A38" t="s">
        <v>38</v>
      </c>
      <c r="B38">
        <v>47</v>
      </c>
      <c r="C38" t="s">
        <v>73</v>
      </c>
      <c r="D38" t="s">
        <v>91</v>
      </c>
    </row>
    <row r="39" spans="1:4" x14ac:dyDescent="0.25">
      <c r="A39" t="s">
        <v>39</v>
      </c>
      <c r="B39">
        <v>50846357</v>
      </c>
      <c r="C39" t="s">
        <v>73</v>
      </c>
      <c r="D39" t="s">
        <v>92</v>
      </c>
    </row>
    <row r="40" spans="1:4" x14ac:dyDescent="0.25">
      <c r="A40" t="s">
        <v>40</v>
      </c>
      <c r="B40">
        <v>6674</v>
      </c>
      <c r="C40" t="s">
        <v>73</v>
      </c>
      <c r="D40" t="s">
        <v>93</v>
      </c>
    </row>
    <row r="41" spans="1:4" x14ac:dyDescent="0.25">
      <c r="A41" t="s">
        <v>41</v>
      </c>
      <c r="B41">
        <v>16384</v>
      </c>
      <c r="C41" t="s">
        <v>74</v>
      </c>
      <c r="D41" t="s">
        <v>85</v>
      </c>
    </row>
    <row r="42" spans="1:4" x14ac:dyDescent="0.25">
      <c r="A42" t="s">
        <v>42</v>
      </c>
      <c r="B42">
        <v>9333</v>
      </c>
      <c r="C42" t="s">
        <v>74</v>
      </c>
      <c r="D42" t="s">
        <v>79</v>
      </c>
    </row>
    <row r="43" spans="1:4" x14ac:dyDescent="0.25">
      <c r="A43" t="s">
        <v>43</v>
      </c>
      <c r="B43">
        <v>57</v>
      </c>
      <c r="C43" t="s">
        <v>74</v>
      </c>
      <c r="D43" t="s">
        <v>80</v>
      </c>
    </row>
    <row r="44" spans="1:4" x14ac:dyDescent="0.25">
      <c r="A44" t="s">
        <v>44</v>
      </c>
      <c r="B44">
        <v>60117741</v>
      </c>
      <c r="C44" t="s">
        <v>74</v>
      </c>
      <c r="D44" t="s">
        <v>81</v>
      </c>
    </row>
    <row r="45" spans="1:4" x14ac:dyDescent="0.25">
      <c r="A45" t="s">
        <v>45</v>
      </c>
      <c r="B45">
        <v>6441</v>
      </c>
      <c r="C45" t="s">
        <v>74</v>
      </c>
      <c r="D45" t="s">
        <v>82</v>
      </c>
    </row>
    <row r="46" spans="1:4" x14ac:dyDescent="0.25">
      <c r="A46" t="s">
        <v>46</v>
      </c>
      <c r="B46">
        <v>5330</v>
      </c>
      <c r="C46" t="s">
        <v>74</v>
      </c>
      <c r="D46" t="s">
        <v>86</v>
      </c>
    </row>
    <row r="47" spans="1:4" x14ac:dyDescent="0.25">
      <c r="A47" t="s">
        <v>47</v>
      </c>
      <c r="B47">
        <v>33</v>
      </c>
      <c r="C47" t="s">
        <v>74</v>
      </c>
      <c r="D47" t="s">
        <v>87</v>
      </c>
    </row>
    <row r="48" spans="1:4" x14ac:dyDescent="0.25">
      <c r="A48" t="s">
        <v>48</v>
      </c>
      <c r="B48">
        <v>25344637</v>
      </c>
      <c r="C48" t="s">
        <v>74</v>
      </c>
      <c r="D48" t="s">
        <v>88</v>
      </c>
    </row>
    <row r="49" spans="1:4" x14ac:dyDescent="0.25">
      <c r="A49" t="s">
        <v>49</v>
      </c>
      <c r="B49">
        <v>4755</v>
      </c>
      <c r="C49" t="s">
        <v>74</v>
      </c>
      <c r="D49" t="s">
        <v>89</v>
      </c>
    </row>
    <row r="50" spans="1:4" x14ac:dyDescent="0.25">
      <c r="A50" t="s">
        <v>50</v>
      </c>
      <c r="B50">
        <v>7349</v>
      </c>
      <c r="C50" t="s">
        <v>74</v>
      </c>
      <c r="D50" t="s">
        <v>90</v>
      </c>
    </row>
    <row r="51" spans="1:4" x14ac:dyDescent="0.25">
      <c r="A51" t="s">
        <v>51</v>
      </c>
      <c r="B51">
        <v>45</v>
      </c>
      <c r="C51" t="s">
        <v>74</v>
      </c>
      <c r="D51" t="s">
        <v>91</v>
      </c>
    </row>
    <row r="52" spans="1:4" x14ac:dyDescent="0.25">
      <c r="A52" t="s">
        <v>52</v>
      </c>
      <c r="B52">
        <v>47510030</v>
      </c>
      <c r="C52" t="s">
        <v>74</v>
      </c>
      <c r="D52" t="s">
        <v>92</v>
      </c>
    </row>
    <row r="53" spans="1:4" x14ac:dyDescent="0.25">
      <c r="A53" t="s">
        <v>53</v>
      </c>
      <c r="B53">
        <v>6465</v>
      </c>
      <c r="C53" t="s">
        <v>74</v>
      </c>
      <c r="D53" t="s">
        <v>93</v>
      </c>
    </row>
    <row r="54" spans="1:4" x14ac:dyDescent="0.25">
      <c r="A54" t="s">
        <v>54</v>
      </c>
      <c r="B54">
        <v>15921</v>
      </c>
      <c r="C54" t="s">
        <v>75</v>
      </c>
      <c r="D54" t="s">
        <v>85</v>
      </c>
    </row>
    <row r="55" spans="1:4" x14ac:dyDescent="0.25">
      <c r="A55" t="s">
        <v>55</v>
      </c>
      <c r="B55">
        <v>9189</v>
      </c>
      <c r="C55" t="s">
        <v>75</v>
      </c>
      <c r="D55" t="s">
        <v>79</v>
      </c>
    </row>
    <row r="56" spans="1:4" x14ac:dyDescent="0.25">
      <c r="A56" t="s">
        <v>56</v>
      </c>
      <c r="B56">
        <v>58</v>
      </c>
      <c r="C56" t="s">
        <v>75</v>
      </c>
      <c r="D56" t="s">
        <v>80</v>
      </c>
    </row>
    <row r="57" spans="1:4" x14ac:dyDescent="0.25">
      <c r="A57" t="s">
        <v>57</v>
      </c>
      <c r="B57">
        <v>49900008</v>
      </c>
      <c r="C57" t="s">
        <v>75</v>
      </c>
      <c r="D57" t="s">
        <v>81</v>
      </c>
    </row>
    <row r="58" spans="1:4" x14ac:dyDescent="0.25">
      <c r="A58" t="s">
        <v>58</v>
      </c>
      <c r="B58">
        <v>5430</v>
      </c>
      <c r="C58" t="s">
        <v>75</v>
      </c>
      <c r="D58" t="s">
        <v>82</v>
      </c>
    </row>
    <row r="59" spans="1:4" x14ac:dyDescent="0.25">
      <c r="A59" t="s">
        <v>59</v>
      </c>
      <c r="B59">
        <v>4824</v>
      </c>
      <c r="C59" t="s">
        <v>75</v>
      </c>
      <c r="D59" t="s">
        <v>86</v>
      </c>
    </row>
    <row r="60" spans="1:4" x14ac:dyDescent="0.25">
      <c r="A60" t="s">
        <v>60</v>
      </c>
      <c r="B60">
        <v>30</v>
      </c>
      <c r="C60" t="s">
        <v>75</v>
      </c>
      <c r="D60" t="s">
        <v>87</v>
      </c>
    </row>
    <row r="61" spans="1:4" x14ac:dyDescent="0.25">
      <c r="A61" t="s">
        <v>61</v>
      </c>
      <c r="B61">
        <v>18691966</v>
      </c>
      <c r="C61" t="s">
        <v>75</v>
      </c>
      <c r="D61" t="s">
        <v>88</v>
      </c>
    </row>
    <row r="62" spans="1:4" x14ac:dyDescent="0.25">
      <c r="A62" t="s">
        <v>62</v>
      </c>
      <c r="B62">
        <v>3875</v>
      </c>
      <c r="C62" t="s">
        <v>75</v>
      </c>
      <c r="D62" t="s">
        <v>89</v>
      </c>
    </row>
    <row r="63" spans="1:4" x14ac:dyDescent="0.25">
      <c r="A63" t="s">
        <v>63</v>
      </c>
      <c r="B63">
        <v>7080</v>
      </c>
      <c r="C63" t="s">
        <v>75</v>
      </c>
      <c r="D63" t="s">
        <v>90</v>
      </c>
    </row>
    <row r="64" spans="1:4" x14ac:dyDescent="0.25">
      <c r="A64" t="s">
        <v>64</v>
      </c>
      <c r="B64">
        <v>44</v>
      </c>
      <c r="C64" t="s">
        <v>75</v>
      </c>
      <c r="D64" t="s">
        <v>91</v>
      </c>
    </row>
    <row r="65" spans="1:4" x14ac:dyDescent="0.25">
      <c r="A65" t="s">
        <v>65</v>
      </c>
      <c r="B65">
        <v>44950963</v>
      </c>
      <c r="C65" t="s">
        <v>75</v>
      </c>
      <c r="D65" t="s">
        <v>92</v>
      </c>
    </row>
    <row r="66" spans="1:4" x14ac:dyDescent="0.25">
      <c r="A66" t="s">
        <v>66</v>
      </c>
      <c r="B66">
        <v>6349</v>
      </c>
      <c r="C66" t="s">
        <v>75</v>
      </c>
      <c r="D66" t="s">
        <v>93</v>
      </c>
    </row>
    <row r="67" spans="1:4" x14ac:dyDescent="0.25">
      <c r="A67" t="s">
        <v>67</v>
      </c>
      <c r="B67">
        <v>15519</v>
      </c>
      <c r="C67" t="s">
        <v>76</v>
      </c>
      <c r="D67" t="s">
        <v>85</v>
      </c>
    </row>
    <row r="68" spans="1:4" x14ac:dyDescent="0.25">
      <c r="A68" t="s">
        <v>69</v>
      </c>
      <c r="B68">
        <v>4915</v>
      </c>
      <c r="C68" t="s">
        <v>76</v>
      </c>
      <c r="D68"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Aid to UG</vt:lpstr>
      <vt:lpstr>Pivot</vt:lpstr>
      <vt:lpstr>Data_7-17-2014</vt:lpstr>
      <vt:lpstr>Clean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Sean Hoffman</cp:lastModifiedBy>
  <cp:lastPrinted>2023-11-27T20:20:59Z</cp:lastPrinted>
  <dcterms:created xsi:type="dcterms:W3CDTF">2014-07-18T03:16:57Z</dcterms:created>
  <dcterms:modified xsi:type="dcterms:W3CDTF">2025-01-09T00:29:04Z</dcterms:modified>
</cp:coreProperties>
</file>